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数据共享-淮北10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<sst xmlns="http://schemas.openxmlformats.org/spreadsheetml/2006/main" count="43" uniqueCount="43">
  <si>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断面编码</t>
  </si>
  <si>
    <t>断面名称</t>
  </si>
  <si>
    <t>采样时间</t>
  </si>
  <si>
    <t>水温(℃)</t>
  </si>
  <si>
    <t>电导率(mS/m)</t>
  </si>
  <si>
    <t>pH</t>
  </si>
  <si>
    <t>溶解氧(mg/L)</t>
  </si>
  <si>
    <t>高锰酸盐指数(mg/L)</t>
  </si>
  <si>
    <t>化学需氧量(mg/L)</t>
  </si>
  <si>
    <t>五日生化需氧量(mg/L)</t>
  </si>
  <si>
    <t>氨氮(mg/L)</t>
  </si>
  <si>
    <t>总磷(mg/L)</t>
  </si>
  <si>
    <t>总氮(mg/L)</t>
  </si>
  <si>
    <t>铜(mg/L)</t>
  </si>
  <si>
    <t>锌(mg/L)</t>
  </si>
  <si>
    <t>氟化物(mg/L)</t>
  </si>
  <si>
    <t>硒(mg/L)</t>
  </si>
  <si>
    <t>砷(mg/L)</t>
  </si>
  <si>
    <t>汞(mg/L)</t>
  </si>
  <si>
    <t>镉(mg/L)</t>
  </si>
  <si>
    <t>铬（六价）(mg/L)</t>
  </si>
  <si>
    <t>铅(mg/L)</t>
  </si>
  <si>
    <t>氰化物(mg/L)</t>
  </si>
  <si>
    <t>挥发酚(mg/L)</t>
  </si>
  <si>
    <t>石油类(mg/L)</t>
  </si>
  <si>
    <t>阴离子表面活性剂(mg/L)</t>
  </si>
  <si>
    <t>硫化物(mg/L)</t>
  </si>
  <si>
    <t>浊度(NTU)</t>
  </si>
  <si>
    <t>本底论证指标</t>
  </si>
  <si>
    <t>340600_2007</t>
  </si>
  <si>
    <t>后常桥</t>
  </si>
  <si>
    <t>340600_2008</t>
  </si>
  <si>
    <t>李大桥闸</t>
  </si>
  <si>
    <t>341300_2004</t>
  </si>
  <si>
    <t>东坪集</t>
  </si>
  <si>
    <t>341300_2005</t>
  </si>
  <si>
    <t>符离闸</t>
  </si>
  <si>
    <t>341300_2009</t>
  </si>
  <si>
    <t>萧濉新河宿州市</t>
  </si>
  <si>
    <t>341600_2011</t>
  </si>
  <si>
    <t>包河亳州市</t>
  </si>
  <si>
    <t>340600_0001</t>
  </si>
  <si>
    <t>小王桥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</si>
</sst>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rgb="FFFFFFFF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1A87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2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0&#20849;&#20139;&#25968;&#25454;(&#25286;&#2099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地表水共享数据"/>
      <sheetName val="数据共享-安庆10"/>
      <sheetName val="数据共享-蚌埠10"/>
      <sheetName val="数据共享-亳州10"/>
      <sheetName val="数据共享-池州10"/>
      <sheetName val="数据共享-滁州10"/>
      <sheetName val="数据共享-阜阳10"/>
      <sheetName val="数据共享-合肥10"/>
      <sheetName val="数据共享-淮北10"/>
      <sheetName val="数据共享-淮南10"/>
      <sheetName val="数据共享-黄山10"/>
      <sheetName val="数据共享-六安10"/>
      <sheetName val="数据共享-马鞍山10"/>
      <sheetName val="数据共享-宿州10"/>
      <sheetName val="数据共享-铜陵10"/>
      <sheetName val="数据共享-芜湖10"/>
      <sheetName val="数据共享-宣城10"/>
    </sheetNames>
    <sheetDataSet>
      <sheetData sheetId="0">
        <row r="2">
          <cell r="B2" t="str">
            <v>陈浅</v>
          </cell>
          <cell r="C2" t="str">
            <v>长江流域</v>
          </cell>
          <cell r="D2" t="str">
            <v>安徽省</v>
          </cell>
          <cell r="E2" t="str">
            <v>滁州市</v>
          </cell>
          <cell r="F2" t="str">
            <v>滁州市</v>
          </cell>
          <cell r="G2" t="str">
            <v>全椒县、含山县、和县</v>
          </cell>
          <cell r="H2" t="str">
            <v>江苏省</v>
          </cell>
          <cell r="I2" t="str">
            <v>南京市</v>
          </cell>
          <cell r="J2" t="str">
            <v>一级</v>
          </cell>
          <cell r="K2" t="str">
            <v>长江水系</v>
          </cell>
          <cell r="L2" t="str">
            <v>河流</v>
          </cell>
          <cell r="M2" t="str">
            <v>滁河</v>
          </cell>
          <cell r="N2" t="str">
            <v>14502050308</v>
          </cell>
          <cell r="O2" t="str">
            <v>长江</v>
          </cell>
        </row>
        <row r="2">
          <cell r="S2" t="str">
            <v>滁河合肥、巢湖、滁州农业用水区/滁河皖苏缓冲区</v>
          </cell>
          <cell r="T2" t="str">
            <v>保留</v>
          </cell>
          <cell r="U2" t="str">
            <v>省界（皖-苏）</v>
          </cell>
          <cell r="V2">
            <v>118.4207</v>
          </cell>
          <cell r="W2">
            <v>32.0911</v>
          </cell>
          <cell r="X2" t="str">
            <v>十二五,十三五,十四五</v>
          </cell>
          <cell r="Y2" t="str">
            <v>有</v>
          </cell>
          <cell r="Z2" t="str">
            <v>固定站</v>
          </cell>
          <cell r="AA2" t="str">
            <v>2023</v>
          </cell>
          <cell r="AB2" t="str">
            <v>10</v>
          </cell>
          <cell r="AC2">
            <v>21</v>
          </cell>
          <cell r="AD2" t="str">
            <v>Ⅲ</v>
          </cell>
          <cell r="AE2" t="str">
            <v>Ⅳ</v>
          </cell>
          <cell r="AF2" t="str">
            <v>Ⅱ</v>
          </cell>
          <cell r="AG2" t="str">
            <v>-</v>
          </cell>
          <cell r="AH2" t="str">
            <v>溶解氧</v>
          </cell>
          <cell r="AI2" t="str">
            <v>-</v>
          </cell>
          <cell r="AJ2" t="str">
            <v>溶解氧、化学需氧量、高锰酸盐指数</v>
          </cell>
          <cell r="AK2" t="str">
            <v>溶解氧</v>
          </cell>
          <cell r="AL2" t="str">
            <v>溶解氧、总磷</v>
          </cell>
          <cell r="AM2" t="str">
            <v>2023-10-19</v>
          </cell>
          <cell r="AN2" t="str">
            <v>-1</v>
          </cell>
          <cell r="AO2" t="str">
            <v>22.6</v>
          </cell>
          <cell r="AP2" t="str">
            <v>-1</v>
          </cell>
          <cell r="AQ2" t="str">
            <v>-1</v>
          </cell>
          <cell r="AR2" t="str">
            <v>50.6</v>
          </cell>
          <cell r="AS2" t="str">
            <v>-1</v>
          </cell>
          <cell r="AT2" t="str">
            <v>-1</v>
          </cell>
          <cell r="AU2" t="str">
            <v>8</v>
          </cell>
          <cell r="AV2" t="str">
            <v>5.0</v>
          </cell>
          <cell r="AW2" t="str">
            <v>4.3</v>
          </cell>
          <cell r="AX2" t="str">
            <v>18.0</v>
          </cell>
          <cell r="AY2" t="str">
            <v>2.3</v>
          </cell>
          <cell r="AZ2" t="str">
            <v>0.09</v>
          </cell>
          <cell r="BA2" t="str">
            <v>0.068</v>
          </cell>
          <cell r="BB2" t="str">
            <v>1.27</v>
          </cell>
          <cell r="BC2" t="str">
            <v>0.003</v>
          </cell>
          <cell r="BD2" t="str">
            <v>0.002</v>
          </cell>
          <cell r="BE2" t="str">
            <v>0.631</v>
          </cell>
          <cell r="BF2" t="str">
            <v>0.0002</v>
          </cell>
          <cell r="BG2" t="str">
            <v>0.0014</v>
          </cell>
          <cell r="BH2" t="str">
            <v>0.00002</v>
          </cell>
          <cell r="BI2" t="str">
            <v>0.00005</v>
          </cell>
          <cell r="BJ2" t="str">
            <v>0.002</v>
          </cell>
          <cell r="BK2" t="str">
            <v>0.001</v>
          </cell>
          <cell r="BL2" t="str">
            <v>0.002</v>
          </cell>
          <cell r="BM2" t="str">
            <v>0.0002</v>
          </cell>
          <cell r="BN2" t="str">
            <v>0.01</v>
          </cell>
          <cell r="BO2" t="str">
            <v>0.02</v>
          </cell>
          <cell r="BP2" t="str">
            <v>0.005</v>
          </cell>
          <cell r="BQ2" t="str">
            <v>-1</v>
          </cell>
          <cell r="BR2" t="str">
            <v>-1</v>
          </cell>
          <cell r="BS2" t="str">
            <v>40.7</v>
          </cell>
          <cell r="BT2" t="str">
            <v>-1</v>
          </cell>
          <cell r="BU2" t="str">
            <v>-1</v>
          </cell>
          <cell r="BV2" t="str">
            <v>-1</v>
          </cell>
          <cell r="BW2" t="str">
            <v>-1</v>
          </cell>
          <cell r="BX2" t="str">
            <v>-1</v>
          </cell>
          <cell r="BY2" t="str">
            <v>-1</v>
          </cell>
          <cell r="BZ2" t="str">
            <v/>
          </cell>
        </row>
        <row r="3">
          <cell r="B3" t="str">
            <v>钱家渡</v>
          </cell>
          <cell r="C3" t="str">
            <v>长江流域</v>
          </cell>
          <cell r="D3" t="str">
            <v>江苏省</v>
          </cell>
          <cell r="E3" t="str">
            <v>南京市</v>
          </cell>
          <cell r="F3" t="str">
            <v>南京市</v>
          </cell>
          <cell r="G3" t="str">
            <v>高淳区</v>
          </cell>
          <cell r="H3" t="str">
            <v>江苏省</v>
          </cell>
          <cell r="I3" t="str">
            <v>南京市</v>
          </cell>
          <cell r="J3" t="str">
            <v>入湖河流</v>
          </cell>
          <cell r="K3" t="str">
            <v>长江水系</v>
          </cell>
          <cell r="L3" t="str">
            <v>河流</v>
          </cell>
          <cell r="M3" t="str">
            <v>官溪河</v>
          </cell>
          <cell r="N3" t="str">
            <v>14502050141</v>
          </cell>
          <cell r="O3" t="str">
            <v>石臼湖</v>
          </cell>
        </row>
        <row r="3">
          <cell r="S3" t="str">
            <v/>
          </cell>
          <cell r="T3" t="str">
            <v>新增</v>
          </cell>
          <cell r="U3" t="str">
            <v>省界（苏-皖）</v>
          </cell>
          <cell r="V3">
            <v>118.8346</v>
          </cell>
          <cell r="W3">
            <v>31.3399</v>
          </cell>
          <cell r="X3" t="str">
            <v>十四五</v>
          </cell>
          <cell r="Y3" t="str">
            <v>有</v>
          </cell>
          <cell r="Z3" t="str">
            <v>固定站</v>
          </cell>
          <cell r="AA3" t="str">
            <v>2023</v>
          </cell>
          <cell r="AB3" t="str">
            <v>10</v>
          </cell>
          <cell r="AC3">
            <v>21</v>
          </cell>
          <cell r="AD3" t="str">
            <v>Ⅲ</v>
          </cell>
          <cell r="AE3" t="str">
            <v>Ⅱ</v>
          </cell>
          <cell r="AF3" t="str">
            <v>Ⅲ</v>
          </cell>
          <cell r="AG3" t="str">
            <v>-</v>
          </cell>
          <cell r="AH3" t="str">
            <v>-</v>
          </cell>
          <cell r="AI3" t="str">
            <v>-</v>
          </cell>
          <cell r="AJ3" t="str">
            <v>五日生化需氧量、化学需氧量</v>
          </cell>
          <cell r="AK3" t="str">
            <v>溶解氧、高锰酸盐指数、总磷</v>
          </cell>
          <cell r="AL3" t="str">
            <v>化学需氧量、高锰酸盐指数</v>
          </cell>
          <cell r="AM3" t="str">
            <v>2023-10-13</v>
          </cell>
          <cell r="AN3" t="str">
            <v>-1</v>
          </cell>
          <cell r="AO3" t="str">
            <v>22.8</v>
          </cell>
          <cell r="AP3" t="str">
            <v>-1</v>
          </cell>
          <cell r="AQ3" t="str">
            <v>-1</v>
          </cell>
          <cell r="AR3" t="str">
            <v>33.2</v>
          </cell>
          <cell r="AS3" t="str">
            <v>-1</v>
          </cell>
          <cell r="AT3" t="str">
            <v>-1</v>
          </cell>
          <cell r="AU3" t="str">
            <v>7</v>
          </cell>
          <cell r="AV3" t="str">
            <v>7.7</v>
          </cell>
          <cell r="AW3" t="str">
            <v>3.5</v>
          </cell>
          <cell r="AX3" t="str">
            <v>16.5</v>
          </cell>
          <cell r="AY3" t="str">
            <v>3.2</v>
          </cell>
          <cell r="AZ3" t="str">
            <v>0.04</v>
          </cell>
          <cell r="BA3" t="str">
            <v>0.057</v>
          </cell>
          <cell r="BB3" t="str">
            <v>1.01</v>
          </cell>
          <cell r="BC3" t="str">
            <v>0.003</v>
          </cell>
          <cell r="BD3" t="str">
            <v>0.004</v>
          </cell>
          <cell r="BE3" t="str">
            <v>0.380</v>
          </cell>
          <cell r="BF3" t="str">
            <v>0.0002</v>
          </cell>
          <cell r="BG3" t="str">
            <v>0.0016</v>
          </cell>
          <cell r="BH3" t="str">
            <v>0.00002</v>
          </cell>
          <cell r="BI3" t="str">
            <v>0.00002</v>
          </cell>
          <cell r="BJ3" t="str">
            <v>0.002</v>
          </cell>
          <cell r="BK3" t="str">
            <v>0.0002</v>
          </cell>
          <cell r="BL3" t="str">
            <v>0.002</v>
          </cell>
          <cell r="BM3" t="str">
            <v>0.0008</v>
          </cell>
          <cell r="BN3" t="str">
            <v>0.02</v>
          </cell>
          <cell r="BO3" t="str">
            <v>0.02</v>
          </cell>
          <cell r="BP3" t="str">
            <v>0.005</v>
          </cell>
          <cell r="BQ3" t="str">
            <v>-1</v>
          </cell>
          <cell r="BR3" t="str">
            <v>-1</v>
          </cell>
          <cell r="BS3" t="str">
            <v>97.3</v>
          </cell>
          <cell r="BT3" t="str">
            <v>-1</v>
          </cell>
          <cell r="BU3" t="str">
            <v>-1</v>
          </cell>
          <cell r="BV3" t="str">
            <v>-1</v>
          </cell>
          <cell r="BW3" t="str">
            <v>-1</v>
          </cell>
          <cell r="BX3" t="str">
            <v>-1</v>
          </cell>
          <cell r="BY3" t="str">
            <v>-1</v>
          </cell>
          <cell r="BZ3" t="str">
            <v/>
          </cell>
        </row>
        <row r="4">
          <cell r="B4" t="str">
            <v>奎河苏皖省界（黄桥）</v>
          </cell>
          <cell r="C4" t="str">
            <v>淮河流域</v>
          </cell>
          <cell r="D4" t="str">
            <v>江苏省</v>
          </cell>
          <cell r="E4" t="str">
            <v>徐州市</v>
          </cell>
          <cell r="F4" t="str">
            <v>徐州市</v>
          </cell>
          <cell r="G4" t="str">
            <v>泉山区、铜山区、云龙区</v>
          </cell>
          <cell r="H4" t="str">
            <v>安徽省</v>
          </cell>
          <cell r="I4" t="str">
            <v>宿州市</v>
          </cell>
          <cell r="J4" t="str">
            <v>一级</v>
          </cell>
          <cell r="K4" t="str">
            <v>淮河水系</v>
          </cell>
          <cell r="L4" t="str">
            <v>河流</v>
          </cell>
          <cell r="M4" t="str">
            <v>奎河</v>
          </cell>
          <cell r="N4" t="str">
            <v>14511130035</v>
          </cell>
          <cell r="O4" t="str">
            <v>新濉河</v>
          </cell>
        </row>
        <row r="4">
          <cell r="S4" t="str">
            <v>奎河徐州排污控制区/奎河苏皖缓冲区</v>
          </cell>
          <cell r="T4" t="str">
            <v>调整</v>
          </cell>
          <cell r="U4" t="str">
            <v>省界（苏-皖）</v>
          </cell>
          <cell r="V4">
            <v>117.2194</v>
          </cell>
          <cell r="W4">
            <v>34.051</v>
          </cell>
          <cell r="X4" t="str">
            <v>十一五,十二五,十三五,十四五</v>
          </cell>
          <cell r="Y4" t="str">
            <v>有</v>
          </cell>
          <cell r="Z4" t="str">
            <v>固定站</v>
          </cell>
          <cell r="AA4" t="str">
            <v>2023</v>
          </cell>
          <cell r="AB4" t="str">
            <v>10</v>
          </cell>
          <cell r="AC4">
            <v>21</v>
          </cell>
          <cell r="AD4" t="str">
            <v>Ⅲ</v>
          </cell>
          <cell r="AE4" t="str">
            <v>Ⅳ</v>
          </cell>
          <cell r="AF4" t="str">
            <v>Ⅳ</v>
          </cell>
          <cell r="AG4" t="str">
            <v>-</v>
          </cell>
          <cell r="AH4" t="str">
            <v>总磷（0.07）</v>
          </cell>
          <cell r="AI4" t="str">
            <v>氨氮（0.3）、总磷（0.1）</v>
          </cell>
          <cell r="AJ4" t="str">
            <v>化学需氧量、高锰酸盐指数、总磷</v>
          </cell>
          <cell r="AK4" t="str">
            <v>总磷</v>
          </cell>
          <cell r="AL4" t="str">
            <v>氨氮、总磷</v>
          </cell>
          <cell r="AM4" t="str">
            <v>2023-10-09</v>
          </cell>
          <cell r="AN4" t="str">
            <v>-1</v>
          </cell>
          <cell r="AO4" t="str">
            <v>21.6</v>
          </cell>
          <cell r="AP4" t="str">
            <v>-1</v>
          </cell>
          <cell r="AQ4" t="str">
            <v>-1</v>
          </cell>
          <cell r="AR4" t="str">
            <v>99.3</v>
          </cell>
          <cell r="AS4" t="str">
            <v>-1</v>
          </cell>
          <cell r="AT4" t="str">
            <v>-1</v>
          </cell>
          <cell r="AU4" t="str">
            <v>7</v>
          </cell>
          <cell r="AV4" t="str">
            <v>6.8</v>
          </cell>
          <cell r="AW4" t="str">
            <v>5.1</v>
          </cell>
          <cell r="AX4" t="str">
            <v>19.0</v>
          </cell>
          <cell r="AY4" t="str">
            <v>3.0</v>
          </cell>
          <cell r="AZ4" t="str">
            <v>0.34</v>
          </cell>
          <cell r="BA4" t="str">
            <v>0.153</v>
          </cell>
          <cell r="BB4" t="str">
            <v>5.44</v>
          </cell>
          <cell r="BC4" t="str">
            <v>0.00004</v>
          </cell>
          <cell r="BD4" t="str">
            <v>0.001</v>
          </cell>
          <cell r="BE4" t="str">
            <v>0.750</v>
          </cell>
          <cell r="BF4" t="str">
            <v>0.0002</v>
          </cell>
          <cell r="BG4" t="str">
            <v>0.0006</v>
          </cell>
          <cell r="BH4" t="str">
            <v>0.00002</v>
          </cell>
          <cell r="BI4" t="str">
            <v>0.00002</v>
          </cell>
          <cell r="BJ4" t="str">
            <v>0.010</v>
          </cell>
          <cell r="BK4" t="str">
            <v>0.0002</v>
          </cell>
          <cell r="BL4" t="str">
            <v>0.002</v>
          </cell>
          <cell r="BM4" t="str">
            <v>0.0006</v>
          </cell>
          <cell r="BN4" t="str">
            <v>0.03</v>
          </cell>
          <cell r="BO4" t="str">
            <v>0.05</v>
          </cell>
          <cell r="BP4" t="str">
            <v>0.005</v>
          </cell>
          <cell r="BQ4" t="str">
            <v>-1</v>
          </cell>
          <cell r="BR4" t="str">
            <v>-1</v>
          </cell>
          <cell r="BS4" t="str">
            <v>23.7</v>
          </cell>
          <cell r="BT4" t="str">
            <v>-1</v>
          </cell>
          <cell r="BU4" t="str">
            <v>-1</v>
          </cell>
          <cell r="BV4" t="str">
            <v>-1</v>
          </cell>
          <cell r="BW4" t="str">
            <v>-1</v>
          </cell>
          <cell r="BX4" t="str">
            <v>-1</v>
          </cell>
          <cell r="BY4" t="str">
            <v>-1</v>
          </cell>
          <cell r="BZ4" t="str">
            <v/>
          </cell>
        </row>
        <row r="5">
          <cell r="B5" t="str">
            <v>铜山官庄闸</v>
          </cell>
          <cell r="C5" t="str">
            <v>淮河流域</v>
          </cell>
          <cell r="D5" t="str">
            <v>江苏省</v>
          </cell>
          <cell r="E5" t="str">
            <v>徐州市</v>
          </cell>
          <cell r="F5" t="str">
            <v>徐州市</v>
          </cell>
          <cell r="G5" t="str">
            <v>泉山区、铜山区、云龙区</v>
          </cell>
          <cell r="H5" t="str">
            <v>江苏省</v>
          </cell>
          <cell r="I5" t="str">
            <v>徐州市</v>
          </cell>
          <cell r="J5" t="str">
            <v>二级</v>
          </cell>
          <cell r="K5" t="str">
            <v>淮河水系</v>
          </cell>
          <cell r="L5" t="str">
            <v>河流</v>
          </cell>
          <cell r="M5" t="str">
            <v>闫河</v>
          </cell>
          <cell r="N5" t="str">
            <v>14511130121</v>
          </cell>
          <cell r="O5" t="str">
            <v>奎河</v>
          </cell>
        </row>
        <row r="5">
          <cell r="S5" t="str">
            <v/>
          </cell>
          <cell r="T5" t="str">
            <v>新增</v>
          </cell>
          <cell r="U5" t="str">
            <v>省界（苏-皖）</v>
          </cell>
          <cell r="V5">
            <v>117.2726</v>
          </cell>
          <cell r="W5">
            <v>34.0824</v>
          </cell>
          <cell r="X5" t="str">
            <v>十四五</v>
          </cell>
          <cell r="Y5" t="str">
            <v>没有</v>
          </cell>
          <cell r="Z5" t="str">
            <v>-</v>
          </cell>
          <cell r="AA5" t="str">
            <v>2023</v>
          </cell>
          <cell r="AB5" t="str">
            <v>10</v>
          </cell>
          <cell r="AC5">
            <v>21</v>
          </cell>
          <cell r="AD5" t="str">
            <v>Ⅲ</v>
          </cell>
          <cell r="AE5" t="str">
            <v>Ⅲ</v>
          </cell>
          <cell r="AF5" t="str">
            <v>Ⅱ</v>
          </cell>
          <cell r="AG5" t="str">
            <v>-</v>
          </cell>
          <cell r="AH5" t="str">
            <v>-</v>
          </cell>
          <cell r="AI5" t="str">
            <v>-</v>
          </cell>
          <cell r="AJ5" t="str">
            <v>五日生化需氧量、化学需氧量、高锰酸盐指数</v>
          </cell>
          <cell r="AK5" t="str">
            <v>溶解氧、化学需氧量</v>
          </cell>
          <cell r="AL5" t="str">
            <v>高锰酸盐指数、总磷</v>
          </cell>
          <cell r="AM5" t="str">
            <v>2023-10-09</v>
          </cell>
          <cell r="AN5" t="str">
            <v>-1</v>
          </cell>
          <cell r="AO5" t="str">
            <v>20.7</v>
          </cell>
          <cell r="AP5" t="str">
            <v>-1</v>
          </cell>
          <cell r="AQ5" t="str">
            <v>-1</v>
          </cell>
          <cell r="AR5" t="str">
            <v>65.7</v>
          </cell>
          <cell r="AS5" t="str">
            <v>-1</v>
          </cell>
          <cell r="AT5" t="str">
            <v>-1</v>
          </cell>
          <cell r="AU5" t="str">
            <v>8</v>
          </cell>
          <cell r="AV5" t="str">
            <v>7.5</v>
          </cell>
          <cell r="AW5" t="str">
            <v>5.8</v>
          </cell>
          <cell r="AX5" t="str">
            <v>19.0</v>
          </cell>
          <cell r="AY5" t="str">
            <v>3.3</v>
          </cell>
          <cell r="AZ5" t="str">
            <v>0.36</v>
          </cell>
          <cell r="BA5" t="str">
            <v>0.080</v>
          </cell>
          <cell r="BB5" t="str">
            <v>0.49</v>
          </cell>
          <cell r="BC5" t="str">
            <v>0.00004</v>
          </cell>
          <cell r="BD5" t="str">
            <v>0.004</v>
          </cell>
          <cell r="BE5" t="str">
            <v>0.800</v>
          </cell>
          <cell r="BF5" t="str">
            <v>0.0002</v>
          </cell>
          <cell r="BG5" t="str">
            <v>0.0015</v>
          </cell>
          <cell r="BH5" t="str">
            <v>0.00002</v>
          </cell>
          <cell r="BI5" t="str">
            <v>0.00002</v>
          </cell>
          <cell r="BJ5" t="str">
            <v>0.010</v>
          </cell>
          <cell r="BK5" t="str">
            <v>0.0002</v>
          </cell>
          <cell r="BL5" t="str">
            <v>0.002</v>
          </cell>
          <cell r="BM5" t="str">
            <v>0.0007</v>
          </cell>
          <cell r="BN5" t="str">
            <v>0.005</v>
          </cell>
          <cell r="BO5" t="str">
            <v>0.06</v>
          </cell>
          <cell r="BP5" t="str">
            <v>0.005</v>
          </cell>
          <cell r="BQ5" t="str">
            <v>-1</v>
          </cell>
          <cell r="BR5" t="str">
            <v>-1</v>
          </cell>
          <cell r="BS5" t="str">
            <v>7.4</v>
          </cell>
          <cell r="BT5" t="str">
            <v>-1</v>
          </cell>
          <cell r="BU5" t="str">
            <v>-1</v>
          </cell>
          <cell r="BV5" t="str">
            <v>-1</v>
          </cell>
          <cell r="BW5" t="str">
            <v>-1</v>
          </cell>
          <cell r="BX5" t="str">
            <v>-1</v>
          </cell>
          <cell r="BY5" t="str">
            <v>-1</v>
          </cell>
          <cell r="BZ5" t="str">
            <v/>
          </cell>
        </row>
        <row r="6">
          <cell r="B6" t="str">
            <v>铜山贾楼桥</v>
          </cell>
          <cell r="C6" t="str">
            <v>淮河流域</v>
          </cell>
          <cell r="D6" t="str">
            <v>江苏省, 安徽省</v>
          </cell>
          <cell r="E6" t="str">
            <v>徐州市, 宿州市</v>
          </cell>
          <cell r="F6" t="str">
            <v>徐州市,宿州市</v>
          </cell>
          <cell r="G6" t="str">
            <v>砀山县、萧县、铜山区</v>
          </cell>
          <cell r="H6" t="str">
            <v>江苏省</v>
          </cell>
          <cell r="I6" t="str">
            <v>徐州市</v>
          </cell>
          <cell r="J6" t="str">
            <v>干流</v>
          </cell>
          <cell r="K6" t="str">
            <v>淮河水系</v>
          </cell>
          <cell r="L6" t="str">
            <v>河流</v>
          </cell>
          <cell r="M6" t="str">
            <v>黄河故道杨庄以上段</v>
          </cell>
          <cell r="N6" t="str">
            <v>14511130128</v>
          </cell>
          <cell r="O6" t="str">
            <v>黄河故道杨庄以下段</v>
          </cell>
        </row>
        <row r="6">
          <cell r="S6" t="str">
            <v>废黄河皖苏缓冲区</v>
          </cell>
          <cell r="T6" t="str">
            <v>新增</v>
          </cell>
          <cell r="U6" t="str">
            <v>省界（皖、苏）</v>
          </cell>
          <cell r="V6">
            <v>116.9872</v>
          </cell>
          <cell r="W6">
            <v>34.3139</v>
          </cell>
          <cell r="X6" t="str">
            <v>十四五</v>
          </cell>
          <cell r="Y6" t="str">
            <v>没有</v>
          </cell>
          <cell r="Z6" t="str">
            <v>-</v>
          </cell>
          <cell r="AA6" t="str">
            <v>2023</v>
          </cell>
          <cell r="AB6" t="str">
            <v>10</v>
          </cell>
          <cell r="AC6">
            <v>21</v>
          </cell>
          <cell r="AD6" t="str">
            <v>Ⅳ</v>
          </cell>
          <cell r="AE6" t="str">
            <v>Ⅲ</v>
          </cell>
          <cell r="AF6" t="str">
            <v>Ⅳ</v>
          </cell>
          <cell r="AG6" t="str">
            <v>化学需氧量（0.5）、高锰酸盐指数（0.4）、五日生化需氧量（0.3）</v>
          </cell>
          <cell r="AH6" t="str">
            <v>-</v>
          </cell>
          <cell r="AI6" t="str">
            <v>五日生化需氧量（0.3）、化学需氧量（0.3）、高锰酸盐指数（0.3）</v>
          </cell>
          <cell r="AJ6" t="str">
            <v>化学需氧量、高锰酸盐指数、五日生化需氧量</v>
          </cell>
          <cell r="AK6" t="str">
            <v>化学需氧量、高锰酸盐指数</v>
          </cell>
          <cell r="AL6" t="str">
            <v>五日生化需氧量、化学需氧量、高锰酸盐指数</v>
          </cell>
          <cell r="AM6" t="str">
            <v>2023-10-10</v>
          </cell>
          <cell r="AN6" t="str">
            <v>-1</v>
          </cell>
          <cell r="AO6" t="str">
            <v>21.4</v>
          </cell>
          <cell r="AP6" t="str">
            <v>-1</v>
          </cell>
          <cell r="AQ6" t="str">
            <v>-1</v>
          </cell>
          <cell r="AR6" t="str">
            <v>74.4</v>
          </cell>
          <cell r="AS6" t="str">
            <v>-1</v>
          </cell>
          <cell r="AT6" t="str">
            <v>-1</v>
          </cell>
          <cell r="AU6" t="str">
            <v>9</v>
          </cell>
          <cell r="AV6" t="str">
            <v>8.6</v>
          </cell>
          <cell r="AW6" t="str">
            <v>8.6</v>
          </cell>
          <cell r="AX6" t="str">
            <v>29.5</v>
          </cell>
          <cell r="AY6" t="str">
            <v>5.2</v>
          </cell>
          <cell r="AZ6" t="str">
            <v>0.23</v>
          </cell>
          <cell r="BA6" t="str">
            <v>0.080</v>
          </cell>
          <cell r="BB6" t="str">
            <v>1.14</v>
          </cell>
          <cell r="BC6" t="str">
            <v>0.001</v>
          </cell>
          <cell r="BD6" t="str">
            <v>0.002</v>
          </cell>
          <cell r="BE6" t="str">
            <v>0.568</v>
          </cell>
          <cell r="BF6" t="str">
            <v>0.0002</v>
          </cell>
          <cell r="BG6" t="str">
            <v>0.0012</v>
          </cell>
          <cell r="BH6" t="str">
            <v>0.00002</v>
          </cell>
          <cell r="BI6" t="str">
            <v>0.00002</v>
          </cell>
          <cell r="BJ6" t="str">
            <v>0.002</v>
          </cell>
          <cell r="BK6" t="str">
            <v>0.00004</v>
          </cell>
          <cell r="BL6" t="str">
            <v>0.002</v>
          </cell>
          <cell r="BM6" t="str">
            <v>0.0004</v>
          </cell>
          <cell r="BN6" t="str">
            <v>0.005</v>
          </cell>
          <cell r="BO6" t="str">
            <v>0.06</v>
          </cell>
          <cell r="BP6" t="str">
            <v>0.005</v>
          </cell>
          <cell r="BQ6" t="str">
            <v>-1</v>
          </cell>
          <cell r="BR6" t="str">
            <v>-1</v>
          </cell>
          <cell r="BS6" t="str">
            <v>14.2</v>
          </cell>
          <cell r="BT6" t="str">
            <v>-1</v>
          </cell>
          <cell r="BU6" t="str">
            <v>-1</v>
          </cell>
          <cell r="BV6" t="str">
            <v>-1</v>
          </cell>
          <cell r="BW6" t="str">
            <v>-1</v>
          </cell>
          <cell r="BX6" t="str">
            <v>-1</v>
          </cell>
          <cell r="BY6" t="str">
            <v>-1</v>
          </cell>
          <cell r="BZ6" t="str">
            <v/>
          </cell>
        </row>
        <row r="7">
          <cell r="B7" t="str">
            <v>团结闸</v>
          </cell>
          <cell r="C7" t="str">
            <v>淮河流域</v>
          </cell>
          <cell r="D7" t="str">
            <v>安徽省</v>
          </cell>
          <cell r="E7" t="str">
            <v>宿州市</v>
          </cell>
          <cell r="F7" t="str">
            <v>宿州市</v>
          </cell>
          <cell r="G7" t="str">
            <v>泗县</v>
          </cell>
          <cell r="H7" t="str">
            <v>江苏省</v>
          </cell>
          <cell r="I7" t="str">
            <v>宿迁市</v>
          </cell>
          <cell r="J7" t="str">
            <v>入湖河流</v>
          </cell>
          <cell r="K7" t="str">
            <v>淮河水系</v>
          </cell>
          <cell r="L7" t="str">
            <v>河流</v>
          </cell>
          <cell r="M7" t="str">
            <v>新汴河</v>
          </cell>
          <cell r="N7" t="str">
            <v>14511130048</v>
          </cell>
          <cell r="O7" t="str">
            <v>洪泽湖</v>
          </cell>
        </row>
        <row r="7">
          <cell r="S7" t="str">
            <v>新汴河埇桥、泗县农业用水区/新汴河皖苏缓冲区</v>
          </cell>
          <cell r="T7" t="str">
            <v>保留</v>
          </cell>
          <cell r="U7" t="str">
            <v>省界（皖-苏）</v>
          </cell>
          <cell r="V7">
            <v>118.0525</v>
          </cell>
          <cell r="W7">
            <v>33.4469</v>
          </cell>
          <cell r="X7" t="str">
            <v>十二五,十三五,十四五</v>
          </cell>
          <cell r="Y7" t="str">
            <v>有</v>
          </cell>
          <cell r="Z7" t="str">
            <v>固定站</v>
          </cell>
          <cell r="AA7" t="str">
            <v>2023</v>
          </cell>
          <cell r="AB7" t="str">
            <v>10</v>
          </cell>
          <cell r="AC7">
            <v>21</v>
          </cell>
          <cell r="AD7" t="str">
            <v>Ⅲ</v>
          </cell>
          <cell r="AE7" t="str">
            <v>Ⅲ</v>
          </cell>
          <cell r="AF7" t="str">
            <v>Ⅲ</v>
          </cell>
          <cell r="AG7" t="str">
            <v>-</v>
          </cell>
          <cell r="AH7" t="str">
            <v>-</v>
          </cell>
          <cell r="AI7" t="str">
            <v>-</v>
          </cell>
          <cell r="AJ7" t="str">
            <v>溶解氧、化学需氧量、高锰酸盐指数</v>
          </cell>
          <cell r="AK7" t="str">
            <v>高锰酸盐指数</v>
          </cell>
          <cell r="AL7" t="str">
            <v>高锰酸盐指数</v>
          </cell>
          <cell r="AM7" t="str">
            <v>2023-10-11</v>
          </cell>
          <cell r="AN7" t="str">
            <v>-1</v>
          </cell>
          <cell r="AO7" t="str">
            <v>22.6</v>
          </cell>
          <cell r="AP7" t="str">
            <v>-1</v>
          </cell>
          <cell r="AQ7" t="str">
            <v>-1</v>
          </cell>
          <cell r="AR7" t="str">
            <v>94.4</v>
          </cell>
          <cell r="AS7" t="str">
            <v>-1</v>
          </cell>
          <cell r="AT7" t="str">
            <v>-1</v>
          </cell>
          <cell r="AU7" t="str">
            <v>8</v>
          </cell>
          <cell r="AV7" t="str">
            <v>5.8</v>
          </cell>
          <cell r="AW7" t="str">
            <v>4.5</v>
          </cell>
          <cell r="AX7" t="str">
            <v>16.7</v>
          </cell>
          <cell r="AY7" t="str">
            <v>1.9</v>
          </cell>
          <cell r="AZ7" t="str">
            <v>0.12</v>
          </cell>
          <cell r="BA7" t="str">
            <v>0.054</v>
          </cell>
          <cell r="BB7" t="str">
            <v>1.70</v>
          </cell>
          <cell r="BC7" t="str">
            <v>0.002</v>
          </cell>
          <cell r="BD7" t="str">
            <v>0.001</v>
          </cell>
          <cell r="BE7" t="str">
            <v>0.704</v>
          </cell>
          <cell r="BF7" t="str">
            <v>0.0009</v>
          </cell>
          <cell r="BG7" t="str">
            <v>0.0055</v>
          </cell>
          <cell r="BH7" t="str">
            <v>0.000005</v>
          </cell>
          <cell r="BI7" t="str">
            <v>0.00002</v>
          </cell>
          <cell r="BJ7" t="str">
            <v>0.002</v>
          </cell>
          <cell r="BK7" t="str">
            <v>0.0001</v>
          </cell>
          <cell r="BL7" t="str">
            <v>0.002</v>
          </cell>
          <cell r="BM7" t="str">
            <v>0.0002</v>
          </cell>
          <cell r="BN7" t="str">
            <v>0.005</v>
          </cell>
          <cell r="BO7" t="str">
            <v>0.02</v>
          </cell>
          <cell r="BP7" t="str">
            <v>0.005</v>
          </cell>
          <cell r="BQ7" t="str">
            <v>-1</v>
          </cell>
          <cell r="BR7" t="str">
            <v>-1</v>
          </cell>
          <cell r="BS7" t="str">
            <v>27.2</v>
          </cell>
          <cell r="BT7" t="str">
            <v>-1</v>
          </cell>
          <cell r="BU7" t="str">
            <v>-1</v>
          </cell>
          <cell r="BV7" t="str">
            <v>-1</v>
          </cell>
          <cell r="BW7" t="str">
            <v>-1</v>
          </cell>
          <cell r="BX7" t="str">
            <v>-1</v>
          </cell>
          <cell r="BY7" t="str">
            <v>-1</v>
          </cell>
          <cell r="BZ7" t="str">
            <v/>
          </cell>
        </row>
        <row r="8">
          <cell r="B8" t="str">
            <v>大屈</v>
          </cell>
          <cell r="C8" t="str">
            <v>淮河流域</v>
          </cell>
          <cell r="D8" t="str">
            <v>安徽省</v>
          </cell>
          <cell r="E8" t="str">
            <v>宿州市</v>
          </cell>
          <cell r="F8" t="str">
            <v>宿州市</v>
          </cell>
          <cell r="G8" t="str">
            <v>灵璧县、泗县、埇桥区</v>
          </cell>
          <cell r="H8" t="str">
            <v>江苏省</v>
          </cell>
          <cell r="I8" t="str">
            <v>宿迁市</v>
          </cell>
          <cell r="J8" t="str">
            <v>入湖河流</v>
          </cell>
          <cell r="K8" t="str">
            <v>淮河水系</v>
          </cell>
          <cell r="L8" t="str">
            <v>河流</v>
          </cell>
          <cell r="M8" t="str">
            <v>新濉河</v>
          </cell>
          <cell r="N8" t="str">
            <v>14511130050</v>
          </cell>
          <cell r="O8" t="str">
            <v>洪泽湖</v>
          </cell>
        </row>
        <row r="8">
          <cell r="S8" t="str">
            <v>濉河埇桥、泗县农业用水区/新濉河皖苏缓冲区</v>
          </cell>
          <cell r="T8" t="str">
            <v>保留</v>
          </cell>
          <cell r="U8" t="str">
            <v>省界（皖-苏）</v>
          </cell>
          <cell r="V8">
            <v>118.1131</v>
          </cell>
          <cell r="W8">
            <v>33.4816</v>
          </cell>
          <cell r="X8" t="str">
            <v>十一五,十二五,十三五,十四五</v>
          </cell>
          <cell r="Y8" t="str">
            <v>有</v>
          </cell>
          <cell r="Z8" t="str">
            <v>固定站</v>
          </cell>
          <cell r="AA8" t="str">
            <v>2023</v>
          </cell>
          <cell r="AB8" t="str">
            <v>10</v>
          </cell>
          <cell r="AC8">
            <v>21</v>
          </cell>
          <cell r="AD8" t="str">
            <v>Ⅲ</v>
          </cell>
          <cell r="AE8" t="str">
            <v>Ⅲ</v>
          </cell>
          <cell r="AF8" t="str">
            <v>Ⅲ</v>
          </cell>
          <cell r="AG8" t="str">
            <v>-</v>
          </cell>
          <cell r="AH8" t="str">
            <v>-</v>
          </cell>
          <cell r="AI8" t="str">
            <v>-</v>
          </cell>
          <cell r="AJ8" t="str">
            <v>化学需氧量、高锰酸盐指数</v>
          </cell>
          <cell r="AK8" t="str">
            <v>化学需氧量、高锰酸盐指数、总磷</v>
          </cell>
          <cell r="AL8" t="str">
            <v>高锰酸盐指数</v>
          </cell>
          <cell r="AM8" t="str">
            <v>2023-10-10</v>
          </cell>
          <cell r="AN8" t="str">
            <v>-1</v>
          </cell>
          <cell r="AO8" t="str">
            <v>21.5</v>
          </cell>
          <cell r="AP8" t="str">
            <v>-1</v>
          </cell>
          <cell r="AQ8" t="str">
            <v>-1</v>
          </cell>
          <cell r="AR8" t="str">
            <v>88.2</v>
          </cell>
          <cell r="AS8" t="str">
            <v>-1</v>
          </cell>
          <cell r="AT8" t="str">
            <v>-1</v>
          </cell>
          <cell r="AU8" t="str">
            <v>8</v>
          </cell>
          <cell r="AV8" t="str">
            <v>10.8</v>
          </cell>
          <cell r="AW8" t="str">
            <v>5.2</v>
          </cell>
          <cell r="AX8" t="str">
            <v>16.0</v>
          </cell>
          <cell r="AY8" t="str">
            <v>2.4</v>
          </cell>
          <cell r="AZ8" t="str">
            <v>0.06</v>
          </cell>
          <cell r="BA8" t="str">
            <v>0.096</v>
          </cell>
          <cell r="BB8" t="str">
            <v>2.30</v>
          </cell>
          <cell r="BC8" t="str">
            <v>0.002</v>
          </cell>
          <cell r="BD8" t="str">
            <v>0.002</v>
          </cell>
          <cell r="BE8" t="str">
            <v>0.582</v>
          </cell>
          <cell r="BF8" t="str">
            <v>0.0004</v>
          </cell>
          <cell r="BG8" t="str">
            <v>0.0044</v>
          </cell>
          <cell r="BH8" t="str">
            <v>0.000005</v>
          </cell>
          <cell r="BI8" t="str">
            <v>0.00006</v>
          </cell>
          <cell r="BJ8" t="str">
            <v>0.002</v>
          </cell>
          <cell r="BK8" t="str">
            <v>0.0002</v>
          </cell>
          <cell r="BL8" t="str">
            <v>0.002</v>
          </cell>
          <cell r="BM8" t="str">
            <v>0.0005</v>
          </cell>
          <cell r="BN8" t="str">
            <v>0.005</v>
          </cell>
          <cell r="BO8" t="str">
            <v>0.02</v>
          </cell>
          <cell r="BP8" t="str">
            <v>0.005</v>
          </cell>
          <cell r="BQ8" t="str">
            <v>-1</v>
          </cell>
          <cell r="BR8" t="str">
            <v>-1</v>
          </cell>
          <cell r="BS8" t="str">
            <v>17.6</v>
          </cell>
          <cell r="BT8" t="str">
            <v>-1</v>
          </cell>
          <cell r="BU8" t="str">
            <v>-1</v>
          </cell>
          <cell r="BV8" t="str">
            <v>-1</v>
          </cell>
          <cell r="BW8" t="str">
            <v>-1</v>
          </cell>
          <cell r="BX8" t="str">
            <v>-1</v>
          </cell>
          <cell r="BY8" t="str">
            <v>-1</v>
          </cell>
          <cell r="BZ8" t="str">
            <v/>
          </cell>
        </row>
        <row r="9">
          <cell r="B9" t="str">
            <v>街口</v>
          </cell>
          <cell r="C9" t="str">
            <v>浙闽片河流</v>
          </cell>
          <cell r="D9" t="str">
            <v>安徽省</v>
          </cell>
          <cell r="E9" t="str">
            <v>黄山市</v>
          </cell>
          <cell r="F9" t="str">
            <v>黄山市</v>
          </cell>
          <cell r="G9" t="str">
            <v>歙县</v>
          </cell>
          <cell r="H9" t="str">
            <v>浙江省</v>
          </cell>
          <cell r="I9" t="str">
            <v>杭州市</v>
          </cell>
          <cell r="J9" t="str">
            <v>一级</v>
          </cell>
          <cell r="K9" t="str">
            <v>浙闽片水系</v>
          </cell>
          <cell r="L9" t="str">
            <v>河流</v>
          </cell>
          <cell r="M9" t="str">
            <v>新安江</v>
          </cell>
          <cell r="N9" t="str">
            <v>14503230060</v>
          </cell>
          <cell r="O9" t="str">
            <v>千岛湖</v>
          </cell>
        </row>
        <row r="9">
          <cell r="Q9" t="str">
            <v>是</v>
          </cell>
        </row>
        <row r="9">
          <cell r="S9" t="str">
            <v>新安江歙县保留区/新安江歙县深渡饮用水源区/新安江歙县深渡景观娱乐、渔业用水区/新安江皖浙缓冲区</v>
          </cell>
          <cell r="T9" t="str">
            <v>保留</v>
          </cell>
          <cell r="U9" t="str">
            <v>入库口，省界（皖-浙）</v>
          </cell>
          <cell r="V9">
            <v>118.7269</v>
          </cell>
          <cell r="W9">
            <v>29.7252</v>
          </cell>
          <cell r="X9" t="str">
            <v>十二五,十三五,十四五</v>
          </cell>
          <cell r="Y9" t="str">
            <v>有</v>
          </cell>
          <cell r="Z9" t="str">
            <v>固定站</v>
          </cell>
          <cell r="AA9" t="str">
            <v>2023</v>
          </cell>
          <cell r="AB9" t="str">
            <v>10</v>
          </cell>
          <cell r="AC9">
            <v>21</v>
          </cell>
          <cell r="AD9" t="str">
            <v>Ⅱ</v>
          </cell>
          <cell r="AE9" t="str">
            <v>Ⅱ</v>
          </cell>
          <cell r="AF9" t="str">
            <v>Ⅱ</v>
          </cell>
          <cell r="AG9" t="str">
            <v>-</v>
          </cell>
          <cell r="AH9" t="str">
            <v>-</v>
          </cell>
          <cell r="AI9" t="str">
            <v>-</v>
          </cell>
          <cell r="AJ9" t="str">
            <v>溶解氧、总磷</v>
          </cell>
          <cell r="AK9" t="str">
            <v>总磷</v>
          </cell>
          <cell r="AL9" t="str">
            <v>溶解氧</v>
          </cell>
          <cell r="AM9" t="str">
            <v>2023-10-13</v>
          </cell>
          <cell r="AN9" t="str">
            <v>-1</v>
          </cell>
          <cell r="AO9" t="str">
            <v>25.4</v>
          </cell>
          <cell r="AP9" t="str">
            <v>-1</v>
          </cell>
          <cell r="AQ9" t="str">
            <v>-1</v>
          </cell>
          <cell r="AR9" t="str">
            <v>16.9</v>
          </cell>
          <cell r="AS9" t="str">
            <v>-1</v>
          </cell>
          <cell r="AT9" t="str">
            <v>-1</v>
          </cell>
          <cell r="AU9" t="str">
            <v>7</v>
          </cell>
          <cell r="AV9" t="str">
            <v>6.9</v>
          </cell>
          <cell r="AW9" t="str">
            <v>1.7</v>
          </cell>
          <cell r="AX9" t="str">
            <v>7.0</v>
          </cell>
          <cell r="AY9" t="str">
            <v>1.1</v>
          </cell>
          <cell r="AZ9" t="str">
            <v>0.02</v>
          </cell>
          <cell r="BA9" t="str">
            <v>0.028</v>
          </cell>
          <cell r="BB9" t="str">
            <v>1.03</v>
          </cell>
          <cell r="BC9" t="str">
            <v>0.0005</v>
          </cell>
          <cell r="BD9" t="str">
            <v>0.025</v>
          </cell>
          <cell r="BE9" t="str">
            <v>0.111</v>
          </cell>
          <cell r="BF9" t="str">
            <v>0.0002</v>
          </cell>
          <cell r="BG9" t="str">
            <v>0.0014</v>
          </cell>
          <cell r="BH9" t="str">
            <v>0.000005</v>
          </cell>
          <cell r="BI9" t="str">
            <v>0.00005</v>
          </cell>
          <cell r="BJ9" t="str">
            <v>0.002</v>
          </cell>
          <cell r="BK9" t="str">
            <v>0.001</v>
          </cell>
          <cell r="BL9" t="str">
            <v>0.002</v>
          </cell>
          <cell r="BM9" t="str">
            <v>0.0002</v>
          </cell>
          <cell r="BN9" t="str">
            <v>0.005</v>
          </cell>
          <cell r="BO9" t="str">
            <v>0.02</v>
          </cell>
          <cell r="BP9" t="str">
            <v>0.005</v>
          </cell>
          <cell r="BQ9" t="str">
            <v>-1</v>
          </cell>
          <cell r="BR9" t="str">
            <v>-1</v>
          </cell>
          <cell r="BS9" t="str">
            <v>5.0</v>
          </cell>
          <cell r="BT9" t="str">
            <v>-1</v>
          </cell>
          <cell r="BU9" t="str">
            <v>-1</v>
          </cell>
          <cell r="BV9" t="str">
            <v>-1</v>
          </cell>
          <cell r="BW9" t="str">
            <v>-1</v>
          </cell>
          <cell r="BX9" t="str">
            <v>-1</v>
          </cell>
          <cell r="BY9" t="str">
            <v>-1</v>
          </cell>
          <cell r="BZ9" t="str">
            <v/>
          </cell>
        </row>
        <row r="10">
          <cell r="B10" t="str">
            <v>三胜大队渡口</v>
          </cell>
          <cell r="C10" t="str">
            <v>巢湖流域</v>
          </cell>
          <cell r="D10" t="str">
            <v>安徽省</v>
          </cell>
          <cell r="E10" t="str">
            <v>合肥市</v>
          </cell>
          <cell r="F10" t="str">
            <v>合肥市</v>
          </cell>
          <cell r="G10" t="str">
            <v>巢湖市</v>
          </cell>
          <cell r="H10" t="str">
            <v>安徽省</v>
          </cell>
          <cell r="I10" t="str">
            <v>合肥市</v>
          </cell>
          <cell r="J10" t="str">
            <v>出湖河流</v>
          </cell>
          <cell r="K10" t="str">
            <v>巢湖水系</v>
          </cell>
          <cell r="L10" t="str">
            <v>河流</v>
          </cell>
          <cell r="M10" t="str">
            <v>裕溪河</v>
          </cell>
          <cell r="N10" t="str">
            <v>14510320015</v>
          </cell>
          <cell r="O10" t="str">
            <v>长江</v>
          </cell>
        </row>
        <row r="10">
          <cell r="S10" t="str">
            <v/>
          </cell>
          <cell r="T10" t="str">
            <v>保留</v>
          </cell>
          <cell r="U10" t="str">
            <v>出湖口</v>
          </cell>
          <cell r="V10">
            <v>117.8695</v>
          </cell>
          <cell r="W10">
            <v>31.58</v>
          </cell>
          <cell r="X10" t="str">
            <v>十一五,十二五,十三五,十四五</v>
          </cell>
          <cell r="Y10" t="str">
            <v>有</v>
          </cell>
          <cell r="Z10" t="str">
            <v>固定站</v>
          </cell>
          <cell r="AA10" t="str">
            <v>2023</v>
          </cell>
          <cell r="AB10" t="str">
            <v>10</v>
          </cell>
          <cell r="AC10">
            <v>21</v>
          </cell>
          <cell r="AD10" t="str">
            <v>Ⅲ</v>
          </cell>
          <cell r="AE10" t="str">
            <v>Ⅲ</v>
          </cell>
          <cell r="AF10" t="str">
            <v>Ⅲ</v>
          </cell>
          <cell r="AG10" t="str">
            <v>-</v>
          </cell>
          <cell r="AH10" t="str">
            <v>-</v>
          </cell>
          <cell r="AI10" t="str">
            <v>-</v>
          </cell>
          <cell r="AJ10" t="str">
            <v>溶解氧、化学需氧量、总磷</v>
          </cell>
          <cell r="AK10" t="str">
            <v>溶解氧</v>
          </cell>
          <cell r="AL10" t="str">
            <v>化学需氧量</v>
          </cell>
          <cell r="AM10" t="str">
            <v>2023-10-18</v>
          </cell>
          <cell r="AN10" t="str">
            <v>-1</v>
          </cell>
          <cell r="AO10" t="str">
            <v>22.6</v>
          </cell>
          <cell r="AP10" t="str">
            <v>-1</v>
          </cell>
          <cell r="AQ10" t="str">
            <v>-1</v>
          </cell>
          <cell r="AR10" t="str">
            <v>42.4</v>
          </cell>
          <cell r="AS10" t="str">
            <v>-1</v>
          </cell>
          <cell r="AT10" t="str">
            <v>-1</v>
          </cell>
          <cell r="AU10" t="str">
            <v>8</v>
          </cell>
          <cell r="AV10" t="str">
            <v>5.7</v>
          </cell>
          <cell r="AW10" t="str">
            <v>3.7</v>
          </cell>
          <cell r="AX10" t="str">
            <v>18.8</v>
          </cell>
          <cell r="AY10" t="str">
            <v>2.6</v>
          </cell>
          <cell r="AZ10" t="str">
            <v>0.23</v>
          </cell>
          <cell r="BA10" t="str">
            <v>0.146</v>
          </cell>
          <cell r="BB10" t="str">
            <v>1.19</v>
          </cell>
          <cell r="BC10" t="str">
            <v>0.002</v>
          </cell>
          <cell r="BD10" t="str">
            <v>0.004</v>
          </cell>
          <cell r="BE10" t="str">
            <v>0.430</v>
          </cell>
          <cell r="BF10" t="str">
            <v>0.0002</v>
          </cell>
          <cell r="BG10" t="str">
            <v>0.0011</v>
          </cell>
          <cell r="BH10" t="str">
            <v>0.00002</v>
          </cell>
          <cell r="BI10" t="str">
            <v>0.00002</v>
          </cell>
          <cell r="BJ10" t="str">
            <v>0.002</v>
          </cell>
          <cell r="BK10" t="str">
            <v>0.0002</v>
          </cell>
          <cell r="BL10" t="str">
            <v>0.002</v>
          </cell>
          <cell r="BM10" t="str">
            <v>0.0002</v>
          </cell>
          <cell r="BN10" t="str">
            <v>0.005</v>
          </cell>
          <cell r="BO10" t="str">
            <v>0.02</v>
          </cell>
          <cell r="BP10" t="str">
            <v>0.005</v>
          </cell>
          <cell r="BQ10" t="str">
            <v>-1</v>
          </cell>
          <cell r="BR10" t="str">
            <v>-1</v>
          </cell>
          <cell r="BS10" t="str">
            <v>55.9</v>
          </cell>
          <cell r="BT10" t="str">
            <v>-1</v>
          </cell>
          <cell r="BU10" t="str">
            <v>-1</v>
          </cell>
          <cell r="BV10" t="str">
            <v>-1</v>
          </cell>
          <cell r="BW10" t="str">
            <v>-1</v>
          </cell>
          <cell r="BX10" t="str">
            <v>-1</v>
          </cell>
          <cell r="BY10" t="str">
            <v>-1</v>
          </cell>
          <cell r="BZ10" t="str">
            <v/>
          </cell>
        </row>
        <row r="11">
          <cell r="B11" t="str">
            <v>入湖口渡口</v>
          </cell>
          <cell r="C11" t="str">
            <v>巢湖流域</v>
          </cell>
          <cell r="D11" t="str">
            <v>安徽省</v>
          </cell>
          <cell r="E11" t="str">
            <v>合肥市</v>
          </cell>
          <cell r="F11" t="str">
            <v>合肥市</v>
          </cell>
          <cell r="G11" t="str">
            <v>巢湖市、庐江县</v>
          </cell>
          <cell r="H11" t="str">
            <v>安徽省</v>
          </cell>
          <cell r="I11" t="str">
            <v>合肥市</v>
          </cell>
          <cell r="J11" t="str">
            <v>入湖河流</v>
          </cell>
          <cell r="K11" t="str">
            <v>巢湖水系</v>
          </cell>
          <cell r="L11" t="str">
            <v>河流</v>
          </cell>
          <cell r="M11" t="str">
            <v>兆河</v>
          </cell>
          <cell r="N11" t="str">
            <v>14510320002</v>
          </cell>
          <cell r="O11" t="str">
            <v>巢湖</v>
          </cell>
        </row>
        <row r="11">
          <cell r="Q11" t="str">
            <v>是</v>
          </cell>
        </row>
        <row r="11">
          <cell r="S11" t="str">
            <v/>
          </cell>
          <cell r="T11" t="str">
            <v>保留</v>
          </cell>
          <cell r="U11" t="str">
            <v>入湖口</v>
          </cell>
          <cell r="V11">
            <v>117.53</v>
          </cell>
          <cell r="W11">
            <v>31.3748</v>
          </cell>
          <cell r="X11" t="str">
            <v>十一五,十二五,十三五,十四五</v>
          </cell>
          <cell r="Y11" t="str">
            <v>有</v>
          </cell>
          <cell r="Z11" t="str">
            <v>固定站</v>
          </cell>
          <cell r="AA11" t="str">
            <v>2023</v>
          </cell>
          <cell r="AB11" t="str">
            <v>10</v>
          </cell>
          <cell r="AC11">
            <v>21</v>
          </cell>
          <cell r="AD11" t="str">
            <v>Ⅲ</v>
          </cell>
          <cell r="AE11" t="str">
            <v>Ⅲ</v>
          </cell>
          <cell r="AF11" t="str">
            <v>Ⅲ</v>
          </cell>
          <cell r="AG11" t="str">
            <v>-</v>
          </cell>
          <cell r="AH11" t="str">
            <v>-</v>
          </cell>
          <cell r="AI11" t="str">
            <v>-</v>
          </cell>
          <cell r="AJ11" t="str">
            <v>高锰酸盐指数</v>
          </cell>
          <cell r="AK11" t="str">
            <v>化学需氧量、高锰酸盐指数</v>
          </cell>
          <cell r="AL11" t="str">
            <v>高锰酸盐指数</v>
          </cell>
          <cell r="AM11" t="str">
            <v>2023-10-12</v>
          </cell>
          <cell r="AN11" t="str">
            <v>-1</v>
          </cell>
          <cell r="AO11" t="str">
            <v>21.8</v>
          </cell>
          <cell r="AP11" t="str">
            <v>-1</v>
          </cell>
          <cell r="AQ11" t="str">
            <v>-1</v>
          </cell>
          <cell r="AR11" t="str">
            <v>43.8</v>
          </cell>
          <cell r="AS11" t="str">
            <v>-1</v>
          </cell>
          <cell r="AT11" t="str">
            <v>-1</v>
          </cell>
          <cell r="AU11" t="str">
            <v>8</v>
          </cell>
          <cell r="AV11" t="str">
            <v>7.4</v>
          </cell>
          <cell r="AW11" t="str">
            <v>4.6</v>
          </cell>
          <cell r="AX11" t="str">
            <v>13.5</v>
          </cell>
          <cell r="AY11" t="str">
            <v>1.2</v>
          </cell>
          <cell r="AZ11" t="str">
            <v>0.05</v>
          </cell>
          <cell r="BA11" t="str">
            <v>0.069</v>
          </cell>
          <cell r="BB11" t="str">
            <v>1.21</v>
          </cell>
          <cell r="BC11" t="str">
            <v>0.002</v>
          </cell>
          <cell r="BD11" t="str">
            <v>0.0004</v>
          </cell>
          <cell r="BE11" t="str">
            <v>0.498</v>
          </cell>
          <cell r="BF11" t="str">
            <v>0.0002</v>
          </cell>
          <cell r="BG11" t="str">
            <v>0.0006</v>
          </cell>
          <cell r="BH11" t="str">
            <v>0.00002</v>
          </cell>
          <cell r="BI11" t="str">
            <v>0.00002</v>
          </cell>
          <cell r="BJ11" t="str">
            <v>0.002</v>
          </cell>
          <cell r="BK11" t="str">
            <v>0.00004</v>
          </cell>
          <cell r="BL11" t="str">
            <v>0.002</v>
          </cell>
          <cell r="BM11" t="str">
            <v>0.0004</v>
          </cell>
          <cell r="BN11" t="str">
            <v>0.005</v>
          </cell>
          <cell r="BO11" t="str">
            <v>0.02</v>
          </cell>
          <cell r="BP11" t="str">
            <v>0.005</v>
          </cell>
          <cell r="BQ11" t="str">
            <v>-1</v>
          </cell>
          <cell r="BR11" t="str">
            <v>-1</v>
          </cell>
          <cell r="BS11" t="str">
            <v>62.6</v>
          </cell>
          <cell r="BT11" t="str">
            <v>-1</v>
          </cell>
          <cell r="BU11" t="str">
            <v>-1</v>
          </cell>
          <cell r="BV11" t="str">
            <v>-1</v>
          </cell>
          <cell r="BW11" t="str">
            <v>-1</v>
          </cell>
          <cell r="BX11" t="str">
            <v>-1</v>
          </cell>
          <cell r="BY11" t="str">
            <v>-1</v>
          </cell>
          <cell r="BZ11" t="str">
            <v/>
          </cell>
        </row>
        <row r="12">
          <cell r="B12" t="str">
            <v>牛角大圩</v>
          </cell>
          <cell r="C12" t="str">
            <v>巢湖流域</v>
          </cell>
          <cell r="D12" t="str">
            <v>安徽省</v>
          </cell>
          <cell r="E12" t="str">
            <v>合肥市</v>
          </cell>
          <cell r="F12" t="str">
            <v>合肥市</v>
          </cell>
          <cell r="G12" t="str">
            <v>肥西县、蜀山区</v>
          </cell>
          <cell r="H12" t="str">
            <v>安徽省</v>
          </cell>
          <cell r="I12" t="str">
            <v>合肥市</v>
          </cell>
          <cell r="J12" t="str">
            <v>入湖河流</v>
          </cell>
          <cell r="K12" t="str">
            <v>巢湖水系</v>
          </cell>
          <cell r="L12" t="str">
            <v>河流</v>
          </cell>
          <cell r="M12" t="str">
            <v>派河</v>
          </cell>
          <cell r="N12" t="str">
            <v>14510320011</v>
          </cell>
          <cell r="O12" t="str">
            <v>巢湖</v>
          </cell>
        </row>
        <row r="12">
          <cell r="Q12" t="str">
            <v>是</v>
          </cell>
        </row>
        <row r="12">
          <cell r="S12" t="str">
            <v/>
          </cell>
          <cell r="T12" t="str">
            <v>保留</v>
          </cell>
          <cell r="U12" t="str">
            <v>入湖口</v>
          </cell>
          <cell r="V12">
            <v>117.2733</v>
          </cell>
          <cell r="W12">
            <v>31.6554</v>
          </cell>
          <cell r="X12" t="str">
            <v>十一五,十二五,十三五,十四五</v>
          </cell>
          <cell r="Y12" t="str">
            <v>有</v>
          </cell>
          <cell r="Z12" t="str">
            <v>固定站</v>
          </cell>
          <cell r="AA12" t="str">
            <v>2023</v>
          </cell>
          <cell r="AB12" t="str">
            <v>10</v>
          </cell>
          <cell r="AC12">
            <v>21</v>
          </cell>
          <cell r="AD12" t="str">
            <v>Ⅲ</v>
          </cell>
          <cell r="AE12" t="str">
            <v>Ⅳ</v>
          </cell>
          <cell r="AF12" t="str">
            <v>Ⅲ</v>
          </cell>
          <cell r="AG12" t="str">
            <v>-</v>
          </cell>
          <cell r="AH12" t="str">
            <v>化学需氧量（0.3）</v>
          </cell>
          <cell r="AI12" t="str">
            <v>-</v>
          </cell>
          <cell r="AJ12" t="str">
            <v>化学需氧量、高锰酸盐指数</v>
          </cell>
          <cell r="AK12" t="str">
            <v>化学需氧量</v>
          </cell>
          <cell r="AL12" t="str">
            <v>化学需氧量、高锰酸盐指数、总磷</v>
          </cell>
          <cell r="AM12" t="str">
            <v>2023-10-13</v>
          </cell>
          <cell r="AN12" t="str">
            <v>-1</v>
          </cell>
          <cell r="AO12" t="str">
            <v>23.4</v>
          </cell>
          <cell r="AP12" t="str">
            <v>-1</v>
          </cell>
          <cell r="AQ12" t="str">
            <v>-1</v>
          </cell>
          <cell r="AR12" t="str">
            <v>54.3</v>
          </cell>
          <cell r="AS12" t="str">
            <v>-1</v>
          </cell>
          <cell r="AT12" t="str">
            <v>-1</v>
          </cell>
          <cell r="AU12" t="str">
            <v>7</v>
          </cell>
          <cell r="AV12" t="str">
            <v>6.0</v>
          </cell>
          <cell r="AW12" t="str">
            <v>4.7</v>
          </cell>
          <cell r="AX12" t="str">
            <v>17.0</v>
          </cell>
          <cell r="AY12" t="str">
            <v>1.2</v>
          </cell>
          <cell r="AZ12" t="str">
            <v>0.04</v>
          </cell>
          <cell r="BA12" t="str">
            <v>0.080</v>
          </cell>
          <cell r="BB12" t="str">
            <v>2.17</v>
          </cell>
          <cell r="BC12" t="str">
            <v>0.002</v>
          </cell>
          <cell r="BD12" t="str">
            <v>0.008</v>
          </cell>
          <cell r="BE12" t="str">
            <v>0.405</v>
          </cell>
          <cell r="BF12" t="str">
            <v>0.0002</v>
          </cell>
          <cell r="BG12" t="str">
            <v>0.0014</v>
          </cell>
          <cell r="BH12" t="str">
            <v>0.00002</v>
          </cell>
          <cell r="BI12" t="str">
            <v>0.00002</v>
          </cell>
          <cell r="BJ12" t="str">
            <v>0.002</v>
          </cell>
          <cell r="BK12" t="str">
            <v>0.0002</v>
          </cell>
          <cell r="BL12" t="str">
            <v>0.002</v>
          </cell>
          <cell r="BM12" t="str">
            <v>0.0002</v>
          </cell>
          <cell r="BN12" t="str">
            <v>0.005</v>
          </cell>
          <cell r="BO12" t="str">
            <v>0.02</v>
          </cell>
          <cell r="BP12" t="str">
            <v>0.005</v>
          </cell>
          <cell r="BQ12" t="str">
            <v>-1</v>
          </cell>
          <cell r="BR12" t="str">
            <v>-1</v>
          </cell>
          <cell r="BS12" t="str">
            <v>49.9</v>
          </cell>
          <cell r="BT12" t="str">
            <v>-1</v>
          </cell>
          <cell r="BU12" t="str">
            <v>-1</v>
          </cell>
          <cell r="BV12" t="str">
            <v>-1</v>
          </cell>
          <cell r="BW12" t="str">
            <v>-1</v>
          </cell>
          <cell r="BX12" t="str">
            <v>-1</v>
          </cell>
          <cell r="BY12" t="str">
            <v>-1</v>
          </cell>
          <cell r="BZ12" t="str">
            <v/>
          </cell>
        </row>
        <row r="13">
          <cell r="B13" t="str">
            <v>北闸渡口</v>
          </cell>
          <cell r="C13" t="str">
            <v>巢湖流域</v>
          </cell>
          <cell r="D13" t="str">
            <v>安徽省</v>
          </cell>
          <cell r="E13" t="str">
            <v>合肥市</v>
          </cell>
          <cell r="F13" t="str">
            <v>合肥市</v>
          </cell>
          <cell r="G13" t="str">
            <v>肥西县、庐江县</v>
          </cell>
          <cell r="H13" t="str">
            <v>安徽省</v>
          </cell>
          <cell r="I13" t="str">
            <v>合肥市</v>
          </cell>
          <cell r="J13" t="str">
            <v>入湖河流</v>
          </cell>
          <cell r="K13" t="str">
            <v>巢湖水系</v>
          </cell>
          <cell r="L13" t="str">
            <v>河流</v>
          </cell>
          <cell r="M13" t="str">
            <v>杭埠河</v>
          </cell>
          <cell r="N13" t="str">
            <v>14510320009</v>
          </cell>
          <cell r="O13" t="str">
            <v>巢湖</v>
          </cell>
        </row>
        <row r="13">
          <cell r="Q13" t="str">
            <v>是</v>
          </cell>
        </row>
        <row r="13">
          <cell r="S13" t="str">
            <v/>
          </cell>
          <cell r="T13" t="str">
            <v>保留</v>
          </cell>
          <cell r="U13" t="str">
            <v>入湖口</v>
          </cell>
          <cell r="V13">
            <v>117.3496</v>
          </cell>
          <cell r="W13">
            <v>31.5417</v>
          </cell>
          <cell r="X13" t="str">
            <v>十一五,十二五,十三五,十四五</v>
          </cell>
          <cell r="Y13" t="str">
            <v>有</v>
          </cell>
          <cell r="Z13" t="str">
            <v>固定站</v>
          </cell>
          <cell r="AA13" t="str">
            <v>2023</v>
          </cell>
          <cell r="AB13" t="str">
            <v>10</v>
          </cell>
          <cell r="AC13">
            <v>21</v>
          </cell>
          <cell r="AD13" t="str">
            <v>Ⅲ</v>
          </cell>
          <cell r="AE13" t="str">
            <v>Ⅲ</v>
          </cell>
          <cell r="AF13" t="str">
            <v>Ⅲ</v>
          </cell>
          <cell r="AG13" t="str">
            <v>-</v>
          </cell>
          <cell r="AH13" t="str">
            <v>-</v>
          </cell>
          <cell r="AI13" t="str">
            <v>-</v>
          </cell>
          <cell r="AJ13" t="str">
            <v>化学需氧量、高锰酸盐指数</v>
          </cell>
          <cell r="AK13" t="str">
            <v>高锰酸盐指数、总磷</v>
          </cell>
          <cell r="AL13" t="str">
            <v>高锰酸盐指数、总磷</v>
          </cell>
          <cell r="AM13" t="str">
            <v>2023-10-10</v>
          </cell>
          <cell r="AN13" t="str">
            <v>-1</v>
          </cell>
          <cell r="AO13" t="str">
            <v>23.8</v>
          </cell>
          <cell r="AP13" t="str">
            <v>-1</v>
          </cell>
          <cell r="AQ13" t="str">
            <v>-1</v>
          </cell>
          <cell r="AR13" t="str">
            <v>23.3</v>
          </cell>
          <cell r="AS13" t="str">
            <v>-1</v>
          </cell>
          <cell r="AT13" t="str">
            <v>-1</v>
          </cell>
          <cell r="AU13" t="str">
            <v>7</v>
          </cell>
          <cell r="AV13" t="str">
            <v>8.4</v>
          </cell>
          <cell r="AW13" t="str">
            <v>5.5</v>
          </cell>
          <cell r="AX13" t="str">
            <v>19.0</v>
          </cell>
          <cell r="AY13" t="str">
            <v>1.4</v>
          </cell>
          <cell r="AZ13" t="str">
            <v>0.50</v>
          </cell>
          <cell r="BA13" t="str">
            <v>0.072</v>
          </cell>
          <cell r="BB13" t="str">
            <v>1.68</v>
          </cell>
          <cell r="BC13" t="str">
            <v>0.002</v>
          </cell>
          <cell r="BD13" t="str">
            <v>0.007</v>
          </cell>
          <cell r="BE13" t="str">
            <v>0.366</v>
          </cell>
          <cell r="BF13" t="str">
            <v>0.0002</v>
          </cell>
          <cell r="BG13" t="str">
            <v>0.0006</v>
          </cell>
          <cell r="BH13" t="str">
            <v>0.00002</v>
          </cell>
          <cell r="BI13" t="str">
            <v>0.00002</v>
          </cell>
          <cell r="BJ13" t="str">
            <v>0.002</v>
          </cell>
          <cell r="BK13" t="str">
            <v>0.001</v>
          </cell>
          <cell r="BL13" t="str">
            <v>0.002</v>
          </cell>
          <cell r="BM13" t="str">
            <v>0.0003</v>
          </cell>
          <cell r="BN13" t="str">
            <v>0.005</v>
          </cell>
          <cell r="BO13" t="str">
            <v>0.02</v>
          </cell>
          <cell r="BP13" t="str">
            <v>0.005</v>
          </cell>
          <cell r="BQ13" t="str">
            <v>-1</v>
          </cell>
          <cell r="BR13" t="str">
            <v>-1</v>
          </cell>
          <cell r="BS13" t="str">
            <v>19.2</v>
          </cell>
          <cell r="BT13" t="str">
            <v>-1</v>
          </cell>
          <cell r="BU13" t="str">
            <v>-1</v>
          </cell>
          <cell r="BV13" t="str">
            <v>-1</v>
          </cell>
          <cell r="BW13" t="str">
            <v>-1</v>
          </cell>
          <cell r="BX13" t="str">
            <v>-1</v>
          </cell>
          <cell r="BY13" t="str">
            <v>-1</v>
          </cell>
          <cell r="BZ13" t="str">
            <v/>
          </cell>
        </row>
        <row r="14">
          <cell r="B14" t="str">
            <v>希望桥</v>
          </cell>
          <cell r="C14" t="str">
            <v>巢湖流域</v>
          </cell>
          <cell r="D14" t="str">
            <v>安徽省</v>
          </cell>
          <cell r="E14" t="str">
            <v>合肥市</v>
          </cell>
          <cell r="F14" t="str">
            <v>合肥市</v>
          </cell>
          <cell r="G14" t="str">
            <v>包河区、蜀山区</v>
          </cell>
          <cell r="H14" t="str">
            <v>安徽省</v>
          </cell>
          <cell r="I14" t="str">
            <v>合肥市</v>
          </cell>
          <cell r="J14" t="str">
            <v>入湖河流</v>
          </cell>
          <cell r="K14" t="str">
            <v>巢湖水系</v>
          </cell>
          <cell r="L14" t="str">
            <v>河流</v>
          </cell>
          <cell r="M14" t="str">
            <v>十五里河</v>
          </cell>
          <cell r="N14" t="str">
            <v>14510320003</v>
          </cell>
          <cell r="O14" t="str">
            <v>巢湖</v>
          </cell>
        </row>
        <row r="14">
          <cell r="Q14" t="str">
            <v>是</v>
          </cell>
        </row>
        <row r="14">
          <cell r="S14" t="str">
            <v/>
          </cell>
          <cell r="T14" t="str">
            <v>保留</v>
          </cell>
          <cell r="U14" t="str">
            <v>入湖口</v>
          </cell>
          <cell r="V14">
            <v>117.3604</v>
          </cell>
          <cell r="W14">
            <v>31.7261</v>
          </cell>
          <cell r="X14" t="str">
            <v>十一五,十二五,十三五,十四五</v>
          </cell>
          <cell r="Y14" t="str">
            <v>有</v>
          </cell>
          <cell r="Z14" t="str">
            <v>固定站</v>
          </cell>
          <cell r="AA14" t="str">
            <v>2023</v>
          </cell>
          <cell r="AB14" t="str">
            <v>10</v>
          </cell>
          <cell r="AC14">
            <v>21</v>
          </cell>
          <cell r="AD14" t="str">
            <v>Ⅱ</v>
          </cell>
          <cell r="AE14" t="str">
            <v>Ⅱ</v>
          </cell>
          <cell r="AF14" t="str">
            <v>Ⅲ</v>
          </cell>
          <cell r="AG14" t="str">
            <v>-</v>
          </cell>
          <cell r="AH14" t="str">
            <v>-</v>
          </cell>
          <cell r="AI14" t="str">
            <v>-</v>
          </cell>
          <cell r="AJ14" t="str">
            <v>高锰酸盐指数、氨氮、总磷</v>
          </cell>
          <cell r="AK14" t="str">
            <v>溶解氧、高锰酸盐指数、氨氮、总磷</v>
          </cell>
          <cell r="AL14" t="str">
            <v>汞、铅、氨氮</v>
          </cell>
          <cell r="AM14" t="str">
            <v>2023-10-16</v>
          </cell>
          <cell r="AN14" t="str">
            <v>-1</v>
          </cell>
          <cell r="AO14" t="str">
            <v>23.4</v>
          </cell>
          <cell r="AP14" t="str">
            <v>-1</v>
          </cell>
          <cell r="AQ14" t="str">
            <v>-1</v>
          </cell>
          <cell r="AR14" t="str">
            <v>48.9</v>
          </cell>
          <cell r="AS14" t="str">
            <v>-1</v>
          </cell>
          <cell r="AT14" t="str">
            <v>-1</v>
          </cell>
          <cell r="AU14" t="str">
            <v>7</v>
          </cell>
          <cell r="AV14" t="str">
            <v>8.5</v>
          </cell>
          <cell r="AW14" t="str">
            <v>3.9</v>
          </cell>
          <cell r="AX14" t="str">
            <v>13.5</v>
          </cell>
          <cell r="AY14" t="str">
            <v>1.6</v>
          </cell>
          <cell r="AZ14" t="str">
            <v>0.23</v>
          </cell>
          <cell r="BA14" t="str">
            <v>0.069</v>
          </cell>
          <cell r="BB14" t="str">
            <v>5.54</v>
          </cell>
          <cell r="BC14" t="str">
            <v>0.003</v>
          </cell>
          <cell r="BD14" t="str">
            <v>0.023</v>
          </cell>
          <cell r="BE14" t="str">
            <v>0.365</v>
          </cell>
          <cell r="BF14" t="str">
            <v>0.0002</v>
          </cell>
          <cell r="BG14" t="str">
            <v>0.0009</v>
          </cell>
          <cell r="BH14" t="str">
            <v>0.00002</v>
          </cell>
          <cell r="BI14" t="str">
            <v>0.00002</v>
          </cell>
          <cell r="BJ14" t="str">
            <v>0.002</v>
          </cell>
          <cell r="BK14" t="str">
            <v>0.0003</v>
          </cell>
          <cell r="BL14" t="str">
            <v>0.002</v>
          </cell>
          <cell r="BM14" t="str">
            <v>0.0002</v>
          </cell>
          <cell r="BN14" t="str">
            <v>0.005</v>
          </cell>
          <cell r="BO14" t="str">
            <v>0.02</v>
          </cell>
          <cell r="BP14" t="str">
            <v>0.005</v>
          </cell>
          <cell r="BQ14" t="str">
            <v>-1</v>
          </cell>
          <cell r="BR14" t="str">
            <v>-1</v>
          </cell>
          <cell r="BS14" t="str">
            <v>22.5</v>
          </cell>
          <cell r="BT14" t="str">
            <v>-1</v>
          </cell>
          <cell r="BU14" t="str">
            <v>-1</v>
          </cell>
          <cell r="BV14" t="str">
            <v>-1</v>
          </cell>
          <cell r="BW14" t="str">
            <v>-1</v>
          </cell>
          <cell r="BX14" t="str">
            <v>-1</v>
          </cell>
          <cell r="BY14" t="str">
            <v>-1</v>
          </cell>
          <cell r="BZ14" t="str">
            <v/>
          </cell>
        </row>
        <row r="15">
          <cell r="B15" t="str">
            <v>石堆渡口</v>
          </cell>
          <cell r="C15" t="str">
            <v>巢湖流域</v>
          </cell>
          <cell r="D15" t="str">
            <v>安徽省</v>
          </cell>
          <cell r="E15" t="str">
            <v>合肥市</v>
          </cell>
          <cell r="F15" t="str">
            <v>合肥市</v>
          </cell>
          <cell r="G15" t="str">
            <v>庐江县</v>
          </cell>
          <cell r="H15" t="str">
            <v>安徽省</v>
          </cell>
          <cell r="I15" t="str">
            <v>合肥市</v>
          </cell>
          <cell r="J15" t="str">
            <v>入湖河流</v>
          </cell>
          <cell r="K15" t="str">
            <v>巢湖水系</v>
          </cell>
          <cell r="L15" t="str">
            <v>河流</v>
          </cell>
          <cell r="M15" t="str">
            <v>白石天河</v>
          </cell>
          <cell r="N15" t="str">
            <v>14510320013</v>
          </cell>
          <cell r="O15" t="str">
            <v>巢湖</v>
          </cell>
        </row>
        <row r="15">
          <cell r="Q15" t="str">
            <v>是</v>
          </cell>
        </row>
        <row r="15">
          <cell r="S15" t="str">
            <v/>
          </cell>
          <cell r="T15" t="str">
            <v>保留</v>
          </cell>
          <cell r="U15" t="str">
            <v>入湖口</v>
          </cell>
          <cell r="V15">
            <v>117.3873</v>
          </cell>
          <cell r="W15">
            <v>31.5245</v>
          </cell>
          <cell r="X15" t="str">
            <v>十一五,十二五,十三五,十四五</v>
          </cell>
          <cell r="Y15" t="str">
            <v>有</v>
          </cell>
          <cell r="Z15" t="str">
            <v>固定站</v>
          </cell>
          <cell r="AA15" t="str">
            <v>2023</v>
          </cell>
          <cell r="AB15" t="str">
            <v>10</v>
          </cell>
          <cell r="AC15">
            <v>21</v>
          </cell>
          <cell r="AD15" t="str">
            <v>Ⅳ</v>
          </cell>
          <cell r="AE15" t="str">
            <v>Ⅲ</v>
          </cell>
          <cell r="AF15" t="str">
            <v>Ⅲ</v>
          </cell>
          <cell r="AG15" t="str">
            <v>化学需氧量（0.04）、溶解氧</v>
          </cell>
          <cell r="AH15" t="str">
            <v>-</v>
          </cell>
          <cell r="AI15" t="str">
            <v>-</v>
          </cell>
          <cell r="AJ15" t="str">
            <v>溶解氧、化学需氧量</v>
          </cell>
          <cell r="AK15" t="str">
            <v>溶解氧、化学需氧量、高锰酸盐指数</v>
          </cell>
          <cell r="AL15" t="str">
            <v>化学需氧量、高锰酸盐指数、总磷</v>
          </cell>
          <cell r="AM15" t="str">
            <v>2023-10-10</v>
          </cell>
          <cell r="AN15" t="str">
            <v>-1</v>
          </cell>
          <cell r="AO15" t="str">
            <v>22.3</v>
          </cell>
          <cell r="AP15" t="str">
            <v>-1</v>
          </cell>
          <cell r="AQ15" t="str">
            <v>-1</v>
          </cell>
          <cell r="AR15" t="str">
            <v>26.0</v>
          </cell>
          <cell r="AS15" t="str">
            <v>-1</v>
          </cell>
          <cell r="AT15" t="str">
            <v>-1</v>
          </cell>
          <cell r="AU15" t="str">
            <v>7</v>
          </cell>
          <cell r="AV15" t="str">
            <v>4.8</v>
          </cell>
          <cell r="AW15" t="str">
            <v>3.9</v>
          </cell>
          <cell r="AX15" t="str">
            <v>20.7</v>
          </cell>
          <cell r="AY15" t="str">
            <v>1.5</v>
          </cell>
          <cell r="AZ15" t="str">
            <v>0.12</v>
          </cell>
          <cell r="BA15" t="str">
            <v>0.100</v>
          </cell>
          <cell r="BB15" t="str">
            <v>1.61</v>
          </cell>
          <cell r="BC15" t="str">
            <v>0.002</v>
          </cell>
          <cell r="BD15" t="str">
            <v>0.007</v>
          </cell>
          <cell r="BE15" t="str">
            <v>0.575</v>
          </cell>
          <cell r="BF15" t="str">
            <v>0.0002</v>
          </cell>
          <cell r="BG15" t="str">
            <v>0.0006</v>
          </cell>
          <cell r="BH15" t="str">
            <v>0.00002</v>
          </cell>
          <cell r="BI15" t="str">
            <v>0.00002</v>
          </cell>
          <cell r="BJ15" t="str">
            <v>0.002</v>
          </cell>
          <cell r="BK15" t="str">
            <v>0.0002</v>
          </cell>
          <cell r="BL15" t="str">
            <v>0.002</v>
          </cell>
          <cell r="BM15" t="str">
            <v>0.0004</v>
          </cell>
          <cell r="BN15" t="str">
            <v>0.005</v>
          </cell>
          <cell r="BO15" t="str">
            <v>0.02</v>
          </cell>
          <cell r="BP15" t="str">
            <v>0.005</v>
          </cell>
          <cell r="BQ15" t="str">
            <v>-1</v>
          </cell>
          <cell r="BR15" t="str">
            <v>-1</v>
          </cell>
          <cell r="BS15" t="str">
            <v>61.0</v>
          </cell>
          <cell r="BT15" t="str">
            <v>-1</v>
          </cell>
          <cell r="BU15" t="str">
            <v>-1</v>
          </cell>
          <cell r="BV15" t="str">
            <v>-1</v>
          </cell>
          <cell r="BW15" t="str">
            <v>-1</v>
          </cell>
          <cell r="BX15" t="str">
            <v>-1</v>
          </cell>
          <cell r="BY15" t="str">
            <v>-1</v>
          </cell>
          <cell r="BZ15" t="str">
            <v/>
          </cell>
        </row>
        <row r="16">
          <cell r="B16" t="str">
            <v>柘皋大桥</v>
          </cell>
          <cell r="C16" t="str">
            <v>巢湖流域</v>
          </cell>
          <cell r="D16" t="str">
            <v>安徽省</v>
          </cell>
          <cell r="E16" t="str">
            <v>合肥市</v>
          </cell>
          <cell r="F16" t="str">
            <v>合肥市</v>
          </cell>
          <cell r="G16" t="str">
            <v>巢湖市</v>
          </cell>
          <cell r="H16" t="str">
            <v>安徽省</v>
          </cell>
          <cell r="I16" t="str">
            <v>合肥市</v>
          </cell>
          <cell r="J16" t="str">
            <v>入湖河流</v>
          </cell>
          <cell r="K16" t="str">
            <v>巢湖水系</v>
          </cell>
          <cell r="L16" t="str">
            <v>河流</v>
          </cell>
          <cell r="M16" t="str">
            <v>柘皋河</v>
          </cell>
          <cell r="N16" t="str">
            <v>14510320010</v>
          </cell>
          <cell r="O16" t="str">
            <v>巢湖</v>
          </cell>
        </row>
        <row r="16">
          <cell r="Q16" t="str">
            <v>是</v>
          </cell>
        </row>
        <row r="16">
          <cell r="S16" t="str">
            <v/>
          </cell>
          <cell r="T16" t="str">
            <v>保留</v>
          </cell>
          <cell r="U16" t="str">
            <v>入湖口</v>
          </cell>
          <cell r="V16">
            <v>117.7914</v>
          </cell>
          <cell r="W16">
            <v>31.6213</v>
          </cell>
          <cell r="X16" t="str">
            <v>十一五,十二五,十三五,十四五</v>
          </cell>
          <cell r="Y16" t="str">
            <v>有</v>
          </cell>
          <cell r="Z16" t="str">
            <v>固定站</v>
          </cell>
          <cell r="AA16" t="str">
            <v>2023</v>
          </cell>
          <cell r="AB16" t="str">
            <v>10</v>
          </cell>
          <cell r="AC16">
            <v>21</v>
          </cell>
          <cell r="AD16" t="str">
            <v>Ⅲ</v>
          </cell>
          <cell r="AE16" t="str">
            <v>Ⅲ</v>
          </cell>
          <cell r="AF16" t="str">
            <v>Ⅱ</v>
          </cell>
          <cell r="AG16" t="str">
            <v>-</v>
          </cell>
          <cell r="AH16" t="str">
            <v>-</v>
          </cell>
          <cell r="AI16" t="str">
            <v>-</v>
          </cell>
          <cell r="AJ16" t="str">
            <v>五日生化需氧量、化学需氧量、高锰酸盐指数</v>
          </cell>
          <cell r="AK16" t="str">
            <v>高锰酸盐指数</v>
          </cell>
          <cell r="AL16" t="str">
            <v>高锰酸盐指数、氨氮、总磷</v>
          </cell>
          <cell r="AM16" t="str">
            <v>2023-10-11</v>
          </cell>
          <cell r="AN16" t="str">
            <v>-1</v>
          </cell>
          <cell r="AO16" t="str">
            <v>22.6</v>
          </cell>
          <cell r="AP16" t="str">
            <v>-1</v>
          </cell>
          <cell r="AQ16" t="str">
            <v>-1</v>
          </cell>
          <cell r="AR16" t="str">
            <v>41.4</v>
          </cell>
          <cell r="AS16" t="str">
            <v>-1</v>
          </cell>
          <cell r="AT16" t="str">
            <v>-1</v>
          </cell>
          <cell r="AU16" t="str">
            <v>7</v>
          </cell>
          <cell r="AV16" t="str">
            <v>6.0</v>
          </cell>
          <cell r="AW16" t="str">
            <v>4.2</v>
          </cell>
          <cell r="AX16" t="str">
            <v>20.0</v>
          </cell>
          <cell r="AY16" t="str">
            <v>3.4</v>
          </cell>
          <cell r="AZ16" t="str">
            <v>0.10</v>
          </cell>
          <cell r="BA16" t="str">
            <v>0.063</v>
          </cell>
          <cell r="BB16" t="str">
            <v>0.74</v>
          </cell>
          <cell r="BC16" t="str">
            <v>0.003</v>
          </cell>
          <cell r="BD16" t="str">
            <v>0.006</v>
          </cell>
          <cell r="BE16" t="str">
            <v>0.484</v>
          </cell>
          <cell r="BF16" t="str">
            <v>0.0002</v>
          </cell>
          <cell r="BG16" t="str">
            <v>0.0018</v>
          </cell>
          <cell r="BH16" t="str">
            <v>0.00002</v>
          </cell>
          <cell r="BI16" t="str">
            <v>0.00002</v>
          </cell>
          <cell r="BJ16" t="str">
            <v>0.002</v>
          </cell>
          <cell r="BK16" t="str">
            <v>0.0004</v>
          </cell>
          <cell r="BL16" t="str">
            <v>0.002</v>
          </cell>
          <cell r="BM16" t="str">
            <v>0.0002</v>
          </cell>
          <cell r="BN16" t="str">
            <v>0.005</v>
          </cell>
          <cell r="BO16" t="str">
            <v>0.02</v>
          </cell>
          <cell r="BP16" t="str">
            <v>0.005</v>
          </cell>
          <cell r="BQ16" t="str">
            <v>-1</v>
          </cell>
          <cell r="BR16" t="str">
            <v>-1</v>
          </cell>
          <cell r="BS16" t="str">
            <v>25.1</v>
          </cell>
          <cell r="BT16" t="str">
            <v>-1</v>
          </cell>
          <cell r="BU16" t="str">
            <v>-1</v>
          </cell>
          <cell r="BV16" t="str">
            <v>-1</v>
          </cell>
          <cell r="BW16" t="str">
            <v>-1</v>
          </cell>
          <cell r="BX16" t="str">
            <v>-1</v>
          </cell>
          <cell r="BY16" t="str">
            <v>-1</v>
          </cell>
          <cell r="BZ16" t="str">
            <v/>
          </cell>
        </row>
        <row r="17">
          <cell r="B17" t="str">
            <v>湖滨</v>
          </cell>
          <cell r="C17" t="str">
            <v>巢湖流域</v>
          </cell>
          <cell r="D17" t="str">
            <v>安徽省</v>
          </cell>
          <cell r="E17" t="str">
            <v>合肥市</v>
          </cell>
          <cell r="F17" t="str">
            <v>合肥市</v>
          </cell>
          <cell r="G17" t="str">
            <v>包河区、肥东县、肥西县</v>
          </cell>
          <cell r="H17" t="str">
            <v>安徽省</v>
          </cell>
          <cell r="I17" t="str">
            <v>合肥市</v>
          </cell>
          <cell r="J17" t="str">
            <v>湖泊</v>
          </cell>
          <cell r="K17" t="str">
            <v>巢湖水系</v>
          </cell>
          <cell r="L17" t="str">
            <v>湖库</v>
          </cell>
          <cell r="M17" t="str">
            <v>巢湖</v>
          </cell>
          <cell r="N17" t="str">
            <v>14510320008</v>
          </cell>
          <cell r="O17" t="str">
            <v>-</v>
          </cell>
        </row>
        <row r="17">
          <cell r="R17" t="str">
            <v>西半湖</v>
          </cell>
          <cell r="S17" t="str">
            <v>巢湖合肥饮用水源、景观娱乐用水区</v>
          </cell>
          <cell r="T17" t="str">
            <v>保留</v>
          </cell>
          <cell r="U17" t="str">
            <v>—</v>
          </cell>
          <cell r="V17">
            <v>117.4203</v>
          </cell>
          <cell r="W17">
            <v>31.6461</v>
          </cell>
          <cell r="X17" t="str">
            <v>十二五,十三五,十四五</v>
          </cell>
          <cell r="Y17" t="str">
            <v>有</v>
          </cell>
          <cell r="Z17" t="str">
            <v>浮船站</v>
          </cell>
          <cell r="AA17" t="str">
            <v>2023</v>
          </cell>
          <cell r="AB17" t="str">
            <v>10</v>
          </cell>
          <cell r="AC17">
            <v>21</v>
          </cell>
          <cell r="AD17" t="str">
            <v>Ⅳ</v>
          </cell>
          <cell r="AE17" t="str">
            <v>Ⅴ</v>
          </cell>
          <cell r="AF17" t="str">
            <v>Ⅴ</v>
          </cell>
          <cell r="AG17" t="str">
            <v>总磷（0.6）</v>
          </cell>
          <cell r="AH17" t="str">
            <v>总磷（2.3）</v>
          </cell>
          <cell r="AI17" t="str">
            <v>总磷（2.0）</v>
          </cell>
          <cell r="AJ17" t="str">
            <v>总磷</v>
          </cell>
          <cell r="AK17" t="str">
            <v>总磷</v>
          </cell>
          <cell r="AL17" t="str">
            <v>总磷</v>
          </cell>
          <cell r="AM17" t="str">
            <v>2023-10-19</v>
          </cell>
          <cell r="AN17" t="str">
            <v>-1</v>
          </cell>
          <cell r="AO17" t="str">
            <v>20.3</v>
          </cell>
          <cell r="AP17" t="str">
            <v>-1</v>
          </cell>
          <cell r="AQ17" t="str">
            <v>-1</v>
          </cell>
          <cell r="AR17" t="str">
            <v>35.5</v>
          </cell>
          <cell r="AS17" t="str">
            <v>28</v>
          </cell>
          <cell r="AT17" t="str">
            <v>0.009</v>
          </cell>
          <cell r="AU17" t="str">
            <v>8</v>
          </cell>
          <cell r="AV17" t="str">
            <v>8.8</v>
          </cell>
          <cell r="AW17" t="str">
            <v>4.5</v>
          </cell>
          <cell r="AX17" t="str">
            <v>12.0</v>
          </cell>
          <cell r="AY17" t="str">
            <v>3.2</v>
          </cell>
          <cell r="AZ17" t="str">
            <v>0.02</v>
          </cell>
          <cell r="BA17" t="str">
            <v>0.082</v>
          </cell>
          <cell r="BB17" t="str">
            <v>1.34</v>
          </cell>
          <cell r="BC17" t="str">
            <v>0.003</v>
          </cell>
          <cell r="BD17" t="str">
            <v>0.002</v>
          </cell>
          <cell r="BE17" t="str">
            <v>0.500</v>
          </cell>
          <cell r="BF17" t="str">
            <v>0.0002</v>
          </cell>
          <cell r="BG17" t="str">
            <v>0.0013</v>
          </cell>
          <cell r="BH17" t="str">
            <v>0.00002</v>
          </cell>
          <cell r="BI17" t="str">
            <v>0.00005</v>
          </cell>
          <cell r="BJ17" t="str">
            <v>0.002</v>
          </cell>
          <cell r="BK17" t="str">
            <v>0.001</v>
          </cell>
          <cell r="BL17" t="str">
            <v>0.002</v>
          </cell>
          <cell r="BM17" t="str">
            <v>0.0007</v>
          </cell>
          <cell r="BN17" t="str">
            <v>0.005</v>
          </cell>
          <cell r="BO17" t="str">
            <v>0.02</v>
          </cell>
          <cell r="BP17" t="str">
            <v>0.005</v>
          </cell>
          <cell r="BQ17" t="str">
            <v>-1</v>
          </cell>
          <cell r="BR17" t="str">
            <v>-1</v>
          </cell>
          <cell r="BS17" t="str">
            <v>91.5</v>
          </cell>
          <cell r="BT17" t="str">
            <v>-1</v>
          </cell>
          <cell r="BU17" t="str">
            <v>-1</v>
          </cell>
          <cell r="BV17" t="str">
            <v>-1</v>
          </cell>
          <cell r="BW17" t="str">
            <v>-1</v>
          </cell>
          <cell r="BX17" t="str">
            <v>-1</v>
          </cell>
          <cell r="BY17" t="str">
            <v>-1</v>
          </cell>
          <cell r="BZ17" t="str">
            <v/>
          </cell>
        </row>
        <row r="18">
          <cell r="B18" t="str">
            <v>黄麓</v>
          </cell>
          <cell r="C18" t="str">
            <v>巢湖流域</v>
          </cell>
          <cell r="D18" t="str">
            <v>安徽省</v>
          </cell>
          <cell r="E18" t="str">
            <v>合肥市</v>
          </cell>
          <cell r="F18" t="str">
            <v>合肥市</v>
          </cell>
          <cell r="G18" t="str">
            <v>巢湖市</v>
          </cell>
          <cell r="H18" t="str">
            <v>安徽省</v>
          </cell>
          <cell r="I18" t="str">
            <v>合肥市</v>
          </cell>
          <cell r="J18" t="str">
            <v>湖泊</v>
          </cell>
          <cell r="K18" t="str">
            <v>巢湖水系</v>
          </cell>
          <cell r="L18" t="str">
            <v>湖库</v>
          </cell>
          <cell r="M18" t="str">
            <v>巢湖</v>
          </cell>
          <cell r="N18" t="str">
            <v>14510320008</v>
          </cell>
          <cell r="O18" t="str">
            <v>-</v>
          </cell>
        </row>
        <row r="18">
          <cell r="R18" t="str">
            <v>东半湖</v>
          </cell>
          <cell r="S18" t="str">
            <v>巢湖湖区调水水源地保护区</v>
          </cell>
          <cell r="T18" t="str">
            <v>保留</v>
          </cell>
          <cell r="U18" t="str">
            <v>—</v>
          </cell>
          <cell r="V18">
            <v>117.6331</v>
          </cell>
          <cell r="W18">
            <v>31.5778</v>
          </cell>
          <cell r="X18" t="str">
            <v>十二五,十三五,十四五</v>
          </cell>
          <cell r="Y18" t="str">
            <v>有</v>
          </cell>
          <cell r="Z18" t="str">
            <v>浮船站</v>
          </cell>
          <cell r="AA18" t="str">
            <v>2023</v>
          </cell>
          <cell r="AB18" t="str">
            <v>10</v>
          </cell>
          <cell r="AC18">
            <v>21</v>
          </cell>
          <cell r="AD18" t="str">
            <v>Ⅲ</v>
          </cell>
          <cell r="AE18" t="str">
            <v>Ⅳ</v>
          </cell>
          <cell r="AF18" t="str">
            <v>Ⅳ</v>
          </cell>
          <cell r="AG18" t="str">
            <v>-</v>
          </cell>
          <cell r="AH18" t="str">
            <v>总磷（0.4）、化学需氧量（0.2）</v>
          </cell>
          <cell r="AI18" t="str">
            <v>总磷（0.9）</v>
          </cell>
          <cell r="AJ18" t="str">
            <v>总磷</v>
          </cell>
          <cell r="AK18" t="str">
            <v>总磷、化学需氧量</v>
          </cell>
          <cell r="AL18" t="str">
            <v>总磷</v>
          </cell>
          <cell r="AM18" t="str">
            <v>2023-10-18</v>
          </cell>
          <cell r="AN18" t="str">
            <v>-1</v>
          </cell>
          <cell r="AO18" t="str">
            <v>21.1</v>
          </cell>
          <cell r="AP18" t="str">
            <v>-1</v>
          </cell>
          <cell r="AQ18" t="str">
            <v>-1</v>
          </cell>
          <cell r="AR18" t="str">
            <v>39.3</v>
          </cell>
          <cell r="AS18" t="str">
            <v>30</v>
          </cell>
          <cell r="AT18" t="str">
            <v>0.014</v>
          </cell>
          <cell r="AU18" t="str">
            <v>8</v>
          </cell>
          <cell r="AV18" t="str">
            <v>7.7</v>
          </cell>
          <cell r="AW18" t="str">
            <v>3.5</v>
          </cell>
          <cell r="AX18" t="str">
            <v>11.0</v>
          </cell>
          <cell r="AY18" t="str">
            <v>2.8</v>
          </cell>
          <cell r="AZ18" t="str">
            <v>0.03</v>
          </cell>
          <cell r="BA18" t="str">
            <v>0.049</v>
          </cell>
          <cell r="BB18" t="str">
            <v>0.70</v>
          </cell>
          <cell r="BC18" t="str">
            <v>0.003</v>
          </cell>
          <cell r="BD18" t="str">
            <v>0.002</v>
          </cell>
          <cell r="BE18" t="str">
            <v>0.480</v>
          </cell>
          <cell r="BF18" t="str">
            <v>0.0002</v>
          </cell>
          <cell r="BG18" t="str">
            <v>0.0010</v>
          </cell>
          <cell r="BH18" t="str">
            <v>0.00002</v>
          </cell>
          <cell r="BI18" t="str">
            <v>0.00005</v>
          </cell>
          <cell r="BJ18" t="str">
            <v>0.002</v>
          </cell>
          <cell r="BK18" t="str">
            <v>0.001</v>
          </cell>
          <cell r="BL18" t="str">
            <v>0.002</v>
          </cell>
          <cell r="BM18" t="str">
            <v>0.0013</v>
          </cell>
          <cell r="BN18" t="str">
            <v>0.005</v>
          </cell>
          <cell r="BO18" t="str">
            <v>0.06</v>
          </cell>
          <cell r="BP18" t="str">
            <v>0.005</v>
          </cell>
          <cell r="BQ18" t="str">
            <v>-1</v>
          </cell>
          <cell r="BR18" t="str">
            <v>-1</v>
          </cell>
          <cell r="BS18" t="str">
            <v>51.1</v>
          </cell>
          <cell r="BT18" t="str">
            <v>-1</v>
          </cell>
          <cell r="BU18" t="str">
            <v>-1</v>
          </cell>
          <cell r="BV18" t="str">
            <v>-1</v>
          </cell>
          <cell r="BW18" t="str">
            <v>-1</v>
          </cell>
          <cell r="BX18" t="str">
            <v>-1</v>
          </cell>
          <cell r="BY18" t="str">
            <v>-1</v>
          </cell>
          <cell r="BZ18" t="str">
            <v/>
          </cell>
        </row>
        <row r="19">
          <cell r="B19" t="str">
            <v>三河镇大桥</v>
          </cell>
          <cell r="C19" t="str">
            <v>巢湖流域</v>
          </cell>
          <cell r="D19" t="str">
            <v>安徽省</v>
          </cell>
          <cell r="E19" t="str">
            <v>合肥市, 六安市</v>
          </cell>
          <cell r="F19" t="str">
            <v>合肥市,六安市</v>
          </cell>
          <cell r="G19" t="str">
            <v>肥西县、舒城县</v>
          </cell>
          <cell r="H19" t="str">
            <v>安徽省</v>
          </cell>
          <cell r="I19" t="str">
            <v>合肥市</v>
          </cell>
          <cell r="J19" t="str">
            <v>一级</v>
          </cell>
          <cell r="K19" t="str">
            <v>巢湖水系</v>
          </cell>
          <cell r="L19" t="str">
            <v>河流</v>
          </cell>
          <cell r="M19" t="str">
            <v>丰乐河</v>
          </cell>
          <cell r="N19" t="str">
            <v>14510320001</v>
          </cell>
          <cell r="O19" t="str">
            <v>杭埠河</v>
          </cell>
        </row>
        <row r="19">
          <cell r="S19" t="str">
            <v/>
          </cell>
          <cell r="T19" t="str">
            <v>保留</v>
          </cell>
          <cell r="U19" t="str">
            <v>入河口，市界（合肥市、六安市）</v>
          </cell>
          <cell r="V19">
            <v>117.2431</v>
          </cell>
          <cell r="W19">
            <v>31.5236</v>
          </cell>
          <cell r="X19" t="str">
            <v>十二五,十三五,十四五</v>
          </cell>
          <cell r="Y19" t="str">
            <v>有</v>
          </cell>
          <cell r="Z19" t="str">
            <v>固定站</v>
          </cell>
          <cell r="AA19" t="str">
            <v>2023</v>
          </cell>
          <cell r="AB19" t="str">
            <v>10</v>
          </cell>
          <cell r="AC19">
            <v>21</v>
          </cell>
          <cell r="AD19" t="str">
            <v>Ⅲ</v>
          </cell>
          <cell r="AE19" t="str">
            <v>Ⅲ</v>
          </cell>
          <cell r="AF19" t="str">
            <v>Ⅲ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高锰酸盐指数</v>
          </cell>
          <cell r="AK19" t="str">
            <v>高锰酸盐指数、总磷</v>
          </cell>
          <cell r="AL19" t="str">
            <v>铅</v>
          </cell>
          <cell r="AM19" t="str">
            <v>2023-10-17</v>
          </cell>
          <cell r="AN19" t="str">
            <v>-1</v>
          </cell>
          <cell r="AO19" t="str">
            <v>22.5</v>
          </cell>
          <cell r="AP19" t="str">
            <v>-1</v>
          </cell>
          <cell r="AQ19" t="str">
            <v>-1</v>
          </cell>
          <cell r="AR19" t="str">
            <v>30.5</v>
          </cell>
          <cell r="AS19" t="str">
            <v>-1</v>
          </cell>
          <cell r="AT19" t="str">
            <v>-1</v>
          </cell>
          <cell r="AU19" t="str">
            <v>7</v>
          </cell>
          <cell r="AV19" t="str">
            <v>6.2</v>
          </cell>
          <cell r="AW19" t="str">
            <v>4.4</v>
          </cell>
          <cell r="AX19" t="str">
            <v>8.0</v>
          </cell>
          <cell r="AY19" t="str">
            <v>1.6</v>
          </cell>
          <cell r="AZ19" t="str">
            <v>0.13</v>
          </cell>
          <cell r="BA19" t="str">
            <v>0.083</v>
          </cell>
          <cell r="BB19" t="str">
            <v>1.98</v>
          </cell>
          <cell r="BC19" t="str">
            <v>0.002</v>
          </cell>
          <cell r="BD19" t="str">
            <v>0.025</v>
          </cell>
          <cell r="BE19" t="str">
            <v>0.383</v>
          </cell>
          <cell r="BF19" t="str">
            <v>0.0002</v>
          </cell>
          <cell r="BG19" t="str">
            <v>0.0006</v>
          </cell>
          <cell r="BH19" t="str">
            <v>0.000005</v>
          </cell>
          <cell r="BI19" t="str">
            <v>0.00002</v>
          </cell>
          <cell r="BJ19" t="str">
            <v>0.002</v>
          </cell>
          <cell r="BK19" t="str">
            <v>0.00004</v>
          </cell>
          <cell r="BL19" t="str">
            <v>0.002</v>
          </cell>
          <cell r="BM19" t="str">
            <v>0.0002</v>
          </cell>
          <cell r="BN19" t="str">
            <v>0.01</v>
          </cell>
          <cell r="BO19" t="str">
            <v>0.02</v>
          </cell>
          <cell r="BP19" t="str">
            <v>0.005</v>
          </cell>
          <cell r="BQ19" t="str">
            <v>-1</v>
          </cell>
          <cell r="BR19" t="str">
            <v>-1</v>
          </cell>
          <cell r="BS19" t="str">
            <v>14.2</v>
          </cell>
          <cell r="BT19" t="str">
            <v>-1</v>
          </cell>
          <cell r="BU19" t="str">
            <v>-1</v>
          </cell>
          <cell r="BV19" t="str">
            <v>-1</v>
          </cell>
          <cell r="BW19" t="str">
            <v>-1</v>
          </cell>
          <cell r="BX19" t="str">
            <v>-1</v>
          </cell>
          <cell r="BY19" t="str">
            <v>-1</v>
          </cell>
          <cell r="BZ19" t="str">
            <v/>
          </cell>
        </row>
        <row r="20">
          <cell r="B20" t="str">
            <v>三河镇新大桥</v>
          </cell>
          <cell r="C20" t="str">
            <v>巢湖流域</v>
          </cell>
          <cell r="D20" t="str">
            <v>安徽省</v>
          </cell>
          <cell r="E20" t="str">
            <v>合肥市</v>
          </cell>
          <cell r="F20" t="str">
            <v>合肥市</v>
          </cell>
          <cell r="G20" t="str">
            <v>庐江县</v>
          </cell>
          <cell r="H20" t="str">
            <v>安徽省</v>
          </cell>
          <cell r="I20" t="str">
            <v>合肥市</v>
          </cell>
          <cell r="J20" t="str">
            <v>入湖河流</v>
          </cell>
          <cell r="K20" t="str">
            <v>巢湖水系</v>
          </cell>
          <cell r="L20" t="str">
            <v>河流</v>
          </cell>
          <cell r="M20" t="str">
            <v>杭埠河</v>
          </cell>
          <cell r="N20" t="str">
            <v>14510320009</v>
          </cell>
          <cell r="O20" t="str">
            <v>巢湖</v>
          </cell>
        </row>
        <row r="20">
          <cell r="S20" t="str">
            <v/>
          </cell>
          <cell r="T20" t="str">
            <v>保留</v>
          </cell>
          <cell r="U20" t="str">
            <v>—</v>
          </cell>
          <cell r="V20">
            <v>117.252</v>
          </cell>
          <cell r="W20">
            <v>31.5054</v>
          </cell>
          <cell r="X20" t="str">
            <v>十二五,十三五,十四五</v>
          </cell>
          <cell r="Y20" t="str">
            <v>有</v>
          </cell>
          <cell r="Z20" t="str">
            <v>固定站</v>
          </cell>
          <cell r="AA20" t="str">
            <v>2023</v>
          </cell>
          <cell r="AB20" t="str">
            <v>10</v>
          </cell>
          <cell r="AC20">
            <v>21</v>
          </cell>
          <cell r="AD20" t="str">
            <v>Ⅱ</v>
          </cell>
          <cell r="AE20" t="str">
            <v>Ⅳ</v>
          </cell>
          <cell r="AF20" t="str">
            <v>Ⅲ</v>
          </cell>
          <cell r="AG20" t="str">
            <v>-</v>
          </cell>
          <cell r="AH20" t="str">
            <v>溶解氧</v>
          </cell>
          <cell r="AI20" t="str">
            <v>-</v>
          </cell>
          <cell r="AJ20" t="str">
            <v>溶解氧、高锰酸盐指数、总磷</v>
          </cell>
          <cell r="AK20" t="str">
            <v>溶解氧</v>
          </cell>
          <cell r="AL20" t="str">
            <v>高锰酸盐指数</v>
          </cell>
          <cell r="AM20" t="str">
            <v>2023-10-17</v>
          </cell>
          <cell r="AN20" t="str">
            <v>-1</v>
          </cell>
          <cell r="AO20" t="str">
            <v>22.2</v>
          </cell>
          <cell r="AP20" t="str">
            <v>-1</v>
          </cell>
          <cell r="AQ20" t="str">
            <v>-1</v>
          </cell>
          <cell r="AR20" t="str">
            <v>17.5</v>
          </cell>
          <cell r="AS20" t="str">
            <v>-1</v>
          </cell>
          <cell r="AT20" t="str">
            <v>-1</v>
          </cell>
          <cell r="AU20" t="str">
            <v>7</v>
          </cell>
          <cell r="AV20" t="str">
            <v>6.0</v>
          </cell>
          <cell r="AW20" t="str">
            <v>2.5</v>
          </cell>
          <cell r="AX20" t="str">
            <v>6.5</v>
          </cell>
          <cell r="AY20" t="str">
            <v>1.6</v>
          </cell>
          <cell r="AZ20" t="str">
            <v>0.04</v>
          </cell>
          <cell r="BA20" t="str">
            <v>0.044</v>
          </cell>
          <cell r="BB20" t="str">
            <v>1.07</v>
          </cell>
          <cell r="BC20" t="str">
            <v>0.001</v>
          </cell>
          <cell r="BD20" t="str">
            <v>0.025</v>
          </cell>
          <cell r="BE20" t="str">
            <v>0.271</v>
          </cell>
          <cell r="BF20" t="str">
            <v>0.0002</v>
          </cell>
          <cell r="BG20" t="str">
            <v>0.0005</v>
          </cell>
          <cell r="BH20" t="str">
            <v>0.000005</v>
          </cell>
          <cell r="BI20" t="str">
            <v>0.00002</v>
          </cell>
          <cell r="BJ20" t="str">
            <v>0.002</v>
          </cell>
          <cell r="BK20" t="str">
            <v>0.00004</v>
          </cell>
          <cell r="BL20" t="str">
            <v>0.002</v>
          </cell>
          <cell r="BM20" t="str">
            <v>0.0002</v>
          </cell>
          <cell r="BN20" t="str">
            <v>0.005</v>
          </cell>
          <cell r="BO20" t="str">
            <v>0.02</v>
          </cell>
          <cell r="BP20" t="str">
            <v>0.005</v>
          </cell>
          <cell r="BQ20" t="str">
            <v>-1</v>
          </cell>
          <cell r="BR20" t="str">
            <v>-1</v>
          </cell>
          <cell r="BS20" t="str">
            <v>20.7</v>
          </cell>
          <cell r="BT20" t="str">
            <v>-1</v>
          </cell>
          <cell r="BU20" t="str">
            <v>-1</v>
          </cell>
          <cell r="BV20" t="str">
            <v>-1</v>
          </cell>
          <cell r="BW20" t="str">
            <v>-1</v>
          </cell>
          <cell r="BX20" t="str">
            <v>-1</v>
          </cell>
          <cell r="BY20" t="str">
            <v>-1</v>
          </cell>
          <cell r="BZ20" t="str">
            <v/>
          </cell>
        </row>
        <row r="21">
          <cell r="B21" t="str">
            <v>施口</v>
          </cell>
          <cell r="C21" t="str">
            <v>巢湖流域</v>
          </cell>
          <cell r="D21" t="str">
            <v>安徽省</v>
          </cell>
          <cell r="E21" t="str">
            <v>合肥市</v>
          </cell>
          <cell r="F21" t="str">
            <v>合肥市</v>
          </cell>
          <cell r="G21" t="str">
            <v>包河区、肥东县、庐阳区、蜀山区、瑶海区</v>
          </cell>
          <cell r="H21" t="str">
            <v>安徽省</v>
          </cell>
          <cell r="I21" t="str">
            <v>合肥市</v>
          </cell>
          <cell r="J21" t="str">
            <v>入湖河流</v>
          </cell>
          <cell r="K21" t="str">
            <v>巢湖水系</v>
          </cell>
          <cell r="L21" t="str">
            <v>河流</v>
          </cell>
          <cell r="M21" t="str">
            <v>南淝河</v>
          </cell>
          <cell r="N21" t="str">
            <v>14510320004</v>
          </cell>
          <cell r="O21" t="str">
            <v>巢湖</v>
          </cell>
        </row>
        <row r="21">
          <cell r="Q21" t="str">
            <v>是</v>
          </cell>
        </row>
        <row r="21">
          <cell r="S21" t="str">
            <v>南淝河合肥景观娱乐用水区/南淝河大兴排污控制区/南淝河施口过渡区</v>
          </cell>
          <cell r="T21" t="str">
            <v>保留</v>
          </cell>
          <cell r="U21" t="str">
            <v>入湖口</v>
          </cell>
          <cell r="V21">
            <v>117.4049</v>
          </cell>
          <cell r="W21">
            <v>31.7096</v>
          </cell>
          <cell r="X21" t="str">
            <v>十一五,十二五,十三五,十四五</v>
          </cell>
          <cell r="Y21" t="str">
            <v>有</v>
          </cell>
          <cell r="Z21" t="str">
            <v>固定站</v>
          </cell>
          <cell r="AA21" t="str">
            <v>2023</v>
          </cell>
          <cell r="AB21" t="str">
            <v>10</v>
          </cell>
          <cell r="AC21">
            <v>21</v>
          </cell>
          <cell r="AD21" t="str">
            <v>Ⅳ</v>
          </cell>
          <cell r="AE21" t="str">
            <v>Ⅳ</v>
          </cell>
          <cell r="AF21" t="str">
            <v>Ⅳ</v>
          </cell>
          <cell r="AG21" t="str">
            <v>五日生化需氧量（0.05）</v>
          </cell>
          <cell r="AH21" t="str">
            <v>溶解氧</v>
          </cell>
          <cell r="AI21" t="str">
            <v>氨氮（0.4）、化学需氧量（0.1）、总磷（0.02）</v>
          </cell>
          <cell r="AJ21" t="str">
            <v>五日生化需氧量</v>
          </cell>
          <cell r="AK21" t="str">
            <v>溶解氧</v>
          </cell>
          <cell r="AL21" t="str">
            <v>氨氮、化学需氧量、总磷</v>
          </cell>
          <cell r="AM21" t="str">
            <v>2023-10-16</v>
          </cell>
          <cell r="AN21" t="str">
            <v>-1</v>
          </cell>
          <cell r="AO21" t="str">
            <v>23.0</v>
          </cell>
          <cell r="AP21" t="str">
            <v>-1</v>
          </cell>
          <cell r="AQ21" t="str">
            <v>-1</v>
          </cell>
          <cell r="AR21" t="str">
            <v>70.4</v>
          </cell>
          <cell r="AS21" t="str">
            <v>-1</v>
          </cell>
          <cell r="AT21" t="str">
            <v>-1</v>
          </cell>
          <cell r="AU21" t="str">
            <v>8</v>
          </cell>
          <cell r="AV21" t="str">
            <v>5.0</v>
          </cell>
          <cell r="AW21" t="str">
            <v>4.1</v>
          </cell>
          <cell r="AX21" t="str">
            <v>17.0</v>
          </cell>
          <cell r="AY21" t="str">
            <v>4.2</v>
          </cell>
          <cell r="AZ21" t="str">
            <v>0.65</v>
          </cell>
          <cell r="BA21" t="str">
            <v>0.179</v>
          </cell>
          <cell r="BB21" t="str">
            <v>3.78</v>
          </cell>
          <cell r="BC21" t="str">
            <v>0.003</v>
          </cell>
          <cell r="BD21" t="str">
            <v>0.012</v>
          </cell>
          <cell r="BE21" t="str">
            <v>0.498</v>
          </cell>
          <cell r="BF21" t="str">
            <v>0.0002</v>
          </cell>
          <cell r="BG21" t="str">
            <v>0.0016</v>
          </cell>
          <cell r="BH21" t="str">
            <v>0.00002</v>
          </cell>
          <cell r="BI21" t="str">
            <v>0.00002</v>
          </cell>
          <cell r="BJ21" t="str">
            <v>0.002</v>
          </cell>
          <cell r="BK21" t="str">
            <v>0.0004</v>
          </cell>
          <cell r="BL21" t="str">
            <v>0.002</v>
          </cell>
          <cell r="BM21" t="str">
            <v>0.0002</v>
          </cell>
          <cell r="BN21" t="str">
            <v>0.005</v>
          </cell>
          <cell r="BO21" t="str">
            <v>0.02</v>
          </cell>
          <cell r="BP21" t="str">
            <v>0.005</v>
          </cell>
          <cell r="BQ21" t="str">
            <v>-1</v>
          </cell>
          <cell r="BR21" t="str">
            <v>-1</v>
          </cell>
          <cell r="BS21" t="str">
            <v>56.3</v>
          </cell>
          <cell r="BT21" t="str">
            <v>-1</v>
          </cell>
          <cell r="BU21" t="str">
            <v>-1</v>
          </cell>
          <cell r="BV21" t="str">
            <v>-1</v>
          </cell>
          <cell r="BW21" t="str">
            <v>-1</v>
          </cell>
          <cell r="BX21" t="str">
            <v>-1</v>
          </cell>
          <cell r="BY21" t="str">
            <v>-1</v>
          </cell>
          <cell r="BZ21" t="str">
            <v/>
          </cell>
        </row>
        <row r="22">
          <cell r="B22" t="str">
            <v>靠近大坝</v>
          </cell>
          <cell r="C22" t="str">
            <v>巢湖流域</v>
          </cell>
          <cell r="D22" t="str">
            <v>安徽省</v>
          </cell>
          <cell r="E22" t="str">
            <v>合肥市</v>
          </cell>
          <cell r="F22" t="str">
            <v>合肥市</v>
          </cell>
          <cell r="G22" t="str">
            <v>庐阳区</v>
          </cell>
          <cell r="H22" t="str">
            <v>安徽省</v>
          </cell>
          <cell r="I22" t="str">
            <v>合肥市</v>
          </cell>
          <cell r="J22" t="str">
            <v>水库</v>
          </cell>
          <cell r="K22" t="str">
            <v>巢湖水系</v>
          </cell>
          <cell r="L22" t="str">
            <v>湖库</v>
          </cell>
          <cell r="M22" t="str">
            <v>董铺水库</v>
          </cell>
          <cell r="N22" t="str">
            <v>14510320014</v>
          </cell>
          <cell r="O22" t="str">
            <v>-</v>
          </cell>
        </row>
        <row r="22">
          <cell r="S22" t="str">
            <v>南淝河董铺水库水源保护区</v>
          </cell>
          <cell r="T22" t="str">
            <v>保留</v>
          </cell>
          <cell r="U22" t="str">
            <v>—</v>
          </cell>
          <cell r="V22">
            <v>117.1858</v>
          </cell>
          <cell r="W22">
            <v>31.8892</v>
          </cell>
          <cell r="X22" t="str">
            <v>十一五,十二五,十三五,十四五</v>
          </cell>
          <cell r="Y22" t="str">
            <v>有</v>
          </cell>
          <cell r="Z22" t="str">
            <v>浮船站</v>
          </cell>
          <cell r="AA22" t="str">
            <v>2023</v>
          </cell>
          <cell r="AB22" t="str">
            <v>10</v>
          </cell>
          <cell r="AC22">
            <v>21</v>
          </cell>
          <cell r="AD22" t="str">
            <v>Ⅱ</v>
          </cell>
          <cell r="AE22" t="str">
            <v>Ⅱ</v>
          </cell>
          <cell r="AF22" t="str">
            <v>Ⅱ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高锰酸盐指数、总磷</v>
          </cell>
          <cell r="AK22" t="str">
            <v>高锰酸盐指数、总磷</v>
          </cell>
          <cell r="AL22" t="str">
            <v>高锰酸盐指数、总磷</v>
          </cell>
          <cell r="AM22" t="str">
            <v>2023-10-18</v>
          </cell>
          <cell r="AN22" t="str">
            <v>-1</v>
          </cell>
          <cell r="AO22" t="str">
            <v>22.1</v>
          </cell>
          <cell r="AP22" t="str">
            <v>-1</v>
          </cell>
          <cell r="AQ22" t="str">
            <v>-1</v>
          </cell>
          <cell r="AR22" t="str">
            <v>11.9</v>
          </cell>
          <cell r="AS22" t="str">
            <v>106</v>
          </cell>
          <cell r="AT22" t="str">
            <v>0.012</v>
          </cell>
          <cell r="AU22" t="str">
            <v>8</v>
          </cell>
          <cell r="AV22" t="str">
            <v>7.9</v>
          </cell>
          <cell r="AW22" t="str">
            <v>2.8</v>
          </cell>
          <cell r="AX22" t="str">
            <v>7.0</v>
          </cell>
          <cell r="AY22" t="str">
            <v>2.6</v>
          </cell>
          <cell r="AZ22" t="str">
            <v>0.02</v>
          </cell>
          <cell r="BA22" t="str">
            <v>0.018</v>
          </cell>
          <cell r="BB22" t="str">
            <v>0.55</v>
          </cell>
          <cell r="BC22" t="str">
            <v>0.003</v>
          </cell>
          <cell r="BD22" t="str">
            <v>0.002</v>
          </cell>
          <cell r="BE22" t="str">
            <v>0.170</v>
          </cell>
          <cell r="BF22" t="str">
            <v>0.0002</v>
          </cell>
          <cell r="BG22" t="str">
            <v>0.0006</v>
          </cell>
          <cell r="BH22" t="str">
            <v>0.00002</v>
          </cell>
          <cell r="BI22" t="str">
            <v>0.00005</v>
          </cell>
          <cell r="BJ22" t="str">
            <v>0.002</v>
          </cell>
          <cell r="BK22" t="str">
            <v>0.001</v>
          </cell>
          <cell r="BL22" t="str">
            <v>0.002</v>
          </cell>
          <cell r="BM22" t="str">
            <v>0.0007</v>
          </cell>
          <cell r="BN22" t="str">
            <v>0.005</v>
          </cell>
          <cell r="BO22" t="str">
            <v>0.02</v>
          </cell>
          <cell r="BP22" t="str">
            <v>0.005</v>
          </cell>
          <cell r="BQ22" t="str">
            <v>-1</v>
          </cell>
          <cell r="BR22" t="str">
            <v>-1</v>
          </cell>
          <cell r="BS22" t="str">
            <v>9.2</v>
          </cell>
          <cell r="BT22" t="str">
            <v>-1</v>
          </cell>
          <cell r="BU22" t="str">
            <v>-1</v>
          </cell>
          <cell r="BV22" t="str">
            <v>-1</v>
          </cell>
          <cell r="BW22" t="str">
            <v>-1</v>
          </cell>
          <cell r="BX22" t="str">
            <v>-1</v>
          </cell>
          <cell r="BY22" t="str">
            <v>-1</v>
          </cell>
          <cell r="BZ22" t="str">
            <v/>
          </cell>
        </row>
        <row r="23">
          <cell r="B23" t="str">
            <v>新河入湖区</v>
          </cell>
          <cell r="C23" t="str">
            <v>巢湖流域</v>
          </cell>
          <cell r="D23" t="str">
            <v>安徽省</v>
          </cell>
          <cell r="E23" t="str">
            <v>合肥市</v>
          </cell>
          <cell r="F23" t="str">
            <v>合肥市</v>
          </cell>
          <cell r="G23" t="str">
            <v>肥西县、庐江县</v>
          </cell>
          <cell r="H23" t="str">
            <v>安徽省</v>
          </cell>
          <cell r="I23" t="str">
            <v>合肥市</v>
          </cell>
          <cell r="J23" t="str">
            <v>湖泊</v>
          </cell>
          <cell r="K23" t="str">
            <v>巢湖水系</v>
          </cell>
          <cell r="L23" t="str">
            <v>湖库</v>
          </cell>
          <cell r="M23" t="str">
            <v>巢湖</v>
          </cell>
          <cell r="N23" t="str">
            <v>14510320008</v>
          </cell>
          <cell r="O23" t="str">
            <v>-</v>
          </cell>
        </row>
        <row r="23">
          <cell r="R23" t="str">
            <v>西半湖</v>
          </cell>
          <cell r="S23" t="str">
            <v>巢湖合肥饮用水源、景观娱乐用水区</v>
          </cell>
          <cell r="T23" t="str">
            <v>保留</v>
          </cell>
          <cell r="U23" t="str">
            <v>—</v>
          </cell>
          <cell r="V23">
            <v>117.3832</v>
          </cell>
          <cell r="W23">
            <v>31.5674</v>
          </cell>
          <cell r="X23" t="str">
            <v>十一五,十二五,十三五,十四五</v>
          </cell>
          <cell r="Y23" t="str">
            <v>有</v>
          </cell>
          <cell r="Z23" t="str">
            <v>浮船站</v>
          </cell>
          <cell r="AA23" t="str">
            <v>2023</v>
          </cell>
          <cell r="AB23" t="str">
            <v>10</v>
          </cell>
          <cell r="AC23">
            <v>21</v>
          </cell>
          <cell r="AD23" t="str">
            <v>Ⅳ</v>
          </cell>
          <cell r="AE23" t="str">
            <v>Ⅳ</v>
          </cell>
          <cell r="AF23" t="str">
            <v>Ⅴ</v>
          </cell>
          <cell r="AG23" t="str">
            <v>总磷（0.5）</v>
          </cell>
          <cell r="AH23" t="str">
            <v>总磷（0.9）</v>
          </cell>
          <cell r="AI23" t="str">
            <v>总磷（1.7）、高锰酸盐指数（0.2）、化学需氧量（0.1）</v>
          </cell>
          <cell r="AJ23" t="str">
            <v>总磷</v>
          </cell>
          <cell r="AK23" t="str">
            <v>总磷</v>
          </cell>
          <cell r="AL23" t="str">
            <v>总磷</v>
          </cell>
          <cell r="AM23" t="str">
            <v>2023-10-19</v>
          </cell>
          <cell r="AN23" t="str">
            <v>-1</v>
          </cell>
          <cell r="AO23" t="str">
            <v>21.9</v>
          </cell>
          <cell r="AP23" t="str">
            <v>-1</v>
          </cell>
          <cell r="AQ23" t="str">
            <v>-1</v>
          </cell>
          <cell r="AR23" t="str">
            <v>29.6</v>
          </cell>
          <cell r="AS23" t="str">
            <v>30</v>
          </cell>
          <cell r="AT23" t="str">
            <v>0.010</v>
          </cell>
          <cell r="AU23" t="str">
            <v>8</v>
          </cell>
          <cell r="AV23" t="str">
            <v>8.9</v>
          </cell>
          <cell r="AW23" t="str">
            <v>5.3</v>
          </cell>
          <cell r="AX23" t="str">
            <v>16.0</v>
          </cell>
          <cell r="AY23" t="str">
            <v>3.1</v>
          </cell>
          <cell r="AZ23" t="str">
            <v>0.10</v>
          </cell>
          <cell r="BA23" t="str">
            <v>0.073</v>
          </cell>
          <cell r="BB23" t="str">
            <v>1.22</v>
          </cell>
          <cell r="BC23" t="str">
            <v>0.003</v>
          </cell>
          <cell r="BD23" t="str">
            <v>0.002</v>
          </cell>
          <cell r="BE23" t="str">
            <v>0.440</v>
          </cell>
          <cell r="BF23" t="str">
            <v>0.0002</v>
          </cell>
          <cell r="BG23" t="str">
            <v>0.0010</v>
          </cell>
          <cell r="BH23" t="str">
            <v>0.00002</v>
          </cell>
          <cell r="BI23" t="str">
            <v>0.00005</v>
          </cell>
          <cell r="BJ23" t="str">
            <v>0.002</v>
          </cell>
          <cell r="BK23" t="str">
            <v>0.001</v>
          </cell>
          <cell r="BL23" t="str">
            <v>0.002</v>
          </cell>
          <cell r="BM23" t="str">
            <v>0.0015</v>
          </cell>
          <cell r="BN23" t="str">
            <v>0.005</v>
          </cell>
          <cell r="BO23" t="str">
            <v>0.02</v>
          </cell>
          <cell r="BP23" t="str">
            <v>0.005</v>
          </cell>
          <cell r="BQ23" t="str">
            <v>-1</v>
          </cell>
          <cell r="BR23" t="str">
            <v>-1</v>
          </cell>
          <cell r="BS23" t="str">
            <v>61.2</v>
          </cell>
          <cell r="BT23" t="str">
            <v>-1</v>
          </cell>
          <cell r="BU23" t="str">
            <v>-1</v>
          </cell>
          <cell r="BV23" t="str">
            <v>-1</v>
          </cell>
          <cell r="BW23" t="str">
            <v>-1</v>
          </cell>
          <cell r="BX23" t="str">
            <v>-1</v>
          </cell>
          <cell r="BY23" t="str">
            <v>-1</v>
          </cell>
          <cell r="BZ23" t="str">
            <v/>
          </cell>
        </row>
        <row r="24">
          <cell r="B24" t="str">
            <v>西半湖湖心</v>
          </cell>
          <cell r="C24" t="str">
            <v>巢湖流域</v>
          </cell>
          <cell r="D24" t="str">
            <v>安徽省</v>
          </cell>
          <cell r="E24" t="str">
            <v>合肥市</v>
          </cell>
          <cell r="F24" t="str">
            <v>合肥市</v>
          </cell>
          <cell r="G24" t="str">
            <v>包河区、肥东县、肥西县</v>
          </cell>
          <cell r="H24" t="str">
            <v>安徽省</v>
          </cell>
          <cell r="I24" t="str">
            <v>合肥市</v>
          </cell>
          <cell r="J24" t="str">
            <v>湖泊</v>
          </cell>
          <cell r="K24" t="str">
            <v>巢湖水系</v>
          </cell>
          <cell r="L24" t="str">
            <v>湖库</v>
          </cell>
          <cell r="M24" t="str">
            <v>巢湖</v>
          </cell>
          <cell r="N24" t="str">
            <v>14510320008</v>
          </cell>
          <cell r="O24" t="str">
            <v>-</v>
          </cell>
        </row>
        <row r="24">
          <cell r="R24" t="str">
            <v>西半湖</v>
          </cell>
          <cell r="S24" t="str">
            <v>巢湖合肥饮用水源、景观娱乐用水区</v>
          </cell>
          <cell r="T24" t="str">
            <v>保留</v>
          </cell>
          <cell r="U24" t="str">
            <v>—</v>
          </cell>
          <cell r="V24">
            <v>117.3725</v>
          </cell>
          <cell r="W24">
            <v>31.6527</v>
          </cell>
          <cell r="X24" t="str">
            <v>十一五,十二五,十三五,十四五</v>
          </cell>
          <cell r="Y24" t="str">
            <v>有</v>
          </cell>
          <cell r="Z24" t="str">
            <v>浮船站</v>
          </cell>
          <cell r="AA24" t="str">
            <v>2023</v>
          </cell>
          <cell r="AB24" t="str">
            <v>10</v>
          </cell>
          <cell r="AC24">
            <v>21</v>
          </cell>
          <cell r="AD24" t="str">
            <v>Ⅳ</v>
          </cell>
          <cell r="AE24" t="str">
            <v>Ⅴ</v>
          </cell>
          <cell r="AF24" t="str">
            <v>Ⅴ</v>
          </cell>
          <cell r="AG24" t="str">
            <v>总磷（0.3）</v>
          </cell>
          <cell r="AH24" t="str">
            <v>总磷（2.5）、高锰酸盐指数（0.1）</v>
          </cell>
          <cell r="AI24" t="str">
            <v>总磷（1.4）、化学需氧量（0.02）</v>
          </cell>
          <cell r="AJ24" t="str">
            <v>总磷</v>
          </cell>
          <cell r="AK24" t="str">
            <v>总磷</v>
          </cell>
          <cell r="AL24" t="str">
            <v>总磷</v>
          </cell>
          <cell r="AM24" t="str">
            <v>2023-10-19</v>
          </cell>
          <cell r="AN24" t="str">
            <v>-1</v>
          </cell>
          <cell r="AO24" t="str">
            <v>21.3</v>
          </cell>
          <cell r="AP24" t="str">
            <v>-1</v>
          </cell>
          <cell r="AQ24" t="str">
            <v>-1</v>
          </cell>
          <cell r="AR24" t="str">
            <v>43.7</v>
          </cell>
          <cell r="AS24" t="str">
            <v>28</v>
          </cell>
          <cell r="AT24" t="str">
            <v>0.023</v>
          </cell>
          <cell r="AU24" t="str">
            <v>8</v>
          </cell>
          <cell r="AV24" t="str">
            <v>7.6</v>
          </cell>
          <cell r="AW24" t="str">
            <v>4.8</v>
          </cell>
          <cell r="AX24" t="str">
            <v>12.0</v>
          </cell>
          <cell r="AY24" t="str">
            <v>3.0</v>
          </cell>
          <cell r="AZ24" t="str">
            <v>0.03</v>
          </cell>
          <cell r="BA24" t="str">
            <v>0.064</v>
          </cell>
          <cell r="BB24" t="str">
            <v>1.90</v>
          </cell>
          <cell r="BC24" t="str">
            <v>0.003</v>
          </cell>
          <cell r="BD24" t="str">
            <v>0.002</v>
          </cell>
          <cell r="BE24" t="str">
            <v>0.490</v>
          </cell>
          <cell r="BF24" t="str">
            <v>0.0002</v>
          </cell>
          <cell r="BG24" t="str">
            <v>0.0010</v>
          </cell>
          <cell r="BH24" t="str">
            <v>0.00002</v>
          </cell>
          <cell r="BI24" t="str">
            <v>0.00005</v>
          </cell>
          <cell r="BJ24" t="str">
            <v>0.002</v>
          </cell>
          <cell r="BK24" t="str">
            <v>0.001</v>
          </cell>
          <cell r="BL24" t="str">
            <v>0.002</v>
          </cell>
          <cell r="BM24" t="str">
            <v>0.0007</v>
          </cell>
          <cell r="BN24" t="str">
            <v>0.005</v>
          </cell>
          <cell r="BO24" t="str">
            <v>0.06</v>
          </cell>
          <cell r="BP24" t="str">
            <v>0.005</v>
          </cell>
          <cell r="BQ24" t="str">
            <v>-1</v>
          </cell>
          <cell r="BR24" t="str">
            <v>-1</v>
          </cell>
          <cell r="BS24" t="str">
            <v>57.2</v>
          </cell>
          <cell r="BT24" t="str">
            <v>-1</v>
          </cell>
          <cell r="BU24" t="str">
            <v>-1</v>
          </cell>
          <cell r="BV24" t="str">
            <v>-1</v>
          </cell>
          <cell r="BW24" t="str">
            <v>-1</v>
          </cell>
          <cell r="BX24" t="str">
            <v>-1</v>
          </cell>
          <cell r="BY24" t="str">
            <v>-1</v>
          </cell>
          <cell r="BZ24" t="str">
            <v/>
          </cell>
        </row>
        <row r="25">
          <cell r="B25" t="str">
            <v>龟山</v>
          </cell>
          <cell r="C25" t="str">
            <v>巢湖流域</v>
          </cell>
          <cell r="D25" t="str">
            <v>安徽省</v>
          </cell>
          <cell r="E25" t="str">
            <v>合肥市</v>
          </cell>
          <cell r="F25" t="str">
            <v>合肥市</v>
          </cell>
          <cell r="G25" t="str">
            <v>巢湖市</v>
          </cell>
          <cell r="H25" t="str">
            <v>安徽省</v>
          </cell>
          <cell r="I25" t="str">
            <v>合肥市</v>
          </cell>
          <cell r="J25" t="str">
            <v>湖泊</v>
          </cell>
          <cell r="K25" t="str">
            <v>巢湖水系</v>
          </cell>
          <cell r="L25" t="str">
            <v>湖库</v>
          </cell>
          <cell r="M25" t="str">
            <v>巢湖</v>
          </cell>
          <cell r="N25" t="str">
            <v>14510320008</v>
          </cell>
          <cell r="O25" t="str">
            <v>-</v>
          </cell>
        </row>
        <row r="25">
          <cell r="R25" t="str">
            <v>东半湖</v>
          </cell>
          <cell r="S25" t="str">
            <v>巢湖巢湖市饮用水源、景观娱乐用水区</v>
          </cell>
          <cell r="T25" t="str">
            <v>调整</v>
          </cell>
          <cell r="U25" t="str">
            <v>—</v>
          </cell>
          <cell r="V25">
            <v>117.7559</v>
          </cell>
          <cell r="W25">
            <v>31.6019</v>
          </cell>
          <cell r="X25" t="str">
            <v>十一五,十二五,十三五,十四五</v>
          </cell>
          <cell r="Y25" t="str">
            <v>有</v>
          </cell>
          <cell r="Z25" t="str">
            <v>浮船站</v>
          </cell>
          <cell r="AA25" t="str">
            <v>2023</v>
          </cell>
          <cell r="AB25" t="str">
            <v>10</v>
          </cell>
          <cell r="AC25">
            <v>21</v>
          </cell>
          <cell r="AD25" t="str">
            <v>Ⅳ</v>
          </cell>
          <cell r="AE25" t="str">
            <v>Ⅳ</v>
          </cell>
          <cell r="AF25" t="str">
            <v>Ⅳ</v>
          </cell>
          <cell r="AG25" t="str">
            <v>总磷（0.06）</v>
          </cell>
          <cell r="AH25" t="str">
            <v>总磷（0.3）、化学需氧量（0.2）</v>
          </cell>
          <cell r="AI25" t="str">
            <v>总磷（0.1）</v>
          </cell>
          <cell r="AJ25" t="str">
            <v>总磷</v>
          </cell>
          <cell r="AK25" t="str">
            <v>总磷、化学需氧量</v>
          </cell>
          <cell r="AL25" t="str">
            <v>总磷</v>
          </cell>
          <cell r="AM25" t="str">
            <v>2023-10-18</v>
          </cell>
          <cell r="AN25" t="str">
            <v>-1</v>
          </cell>
          <cell r="AO25" t="str">
            <v>21.4</v>
          </cell>
          <cell r="AP25" t="str">
            <v>-1</v>
          </cell>
          <cell r="AQ25" t="str">
            <v>-1</v>
          </cell>
          <cell r="AR25" t="str">
            <v>40.1</v>
          </cell>
          <cell r="AS25" t="str">
            <v>36</v>
          </cell>
          <cell r="AT25" t="str">
            <v>0.048</v>
          </cell>
          <cell r="AU25" t="str">
            <v>8</v>
          </cell>
          <cell r="AV25" t="str">
            <v>8.6</v>
          </cell>
          <cell r="AW25" t="str">
            <v>3.8</v>
          </cell>
          <cell r="AX25" t="str">
            <v>16.0</v>
          </cell>
          <cell r="AY25" t="str">
            <v>3.6</v>
          </cell>
          <cell r="AZ25" t="str">
            <v>0.07</v>
          </cell>
          <cell r="BA25" t="str">
            <v>0.053</v>
          </cell>
          <cell r="BB25" t="str">
            <v>1.29</v>
          </cell>
          <cell r="BC25" t="str">
            <v>0.003</v>
          </cell>
          <cell r="BD25" t="str">
            <v>0.002</v>
          </cell>
          <cell r="BE25" t="str">
            <v>0.480</v>
          </cell>
          <cell r="BF25" t="str">
            <v>0.0002</v>
          </cell>
          <cell r="BG25" t="str">
            <v>0.0011</v>
          </cell>
          <cell r="BH25" t="str">
            <v>0.00002</v>
          </cell>
          <cell r="BI25" t="str">
            <v>0.00005</v>
          </cell>
          <cell r="BJ25" t="str">
            <v>0.002</v>
          </cell>
          <cell r="BK25" t="str">
            <v>0.001</v>
          </cell>
          <cell r="BL25" t="str">
            <v>0.002</v>
          </cell>
          <cell r="BM25" t="str">
            <v>0.0013</v>
          </cell>
          <cell r="BN25" t="str">
            <v>0.005</v>
          </cell>
          <cell r="BO25" t="str">
            <v>0.02</v>
          </cell>
          <cell r="BP25" t="str">
            <v>0.005</v>
          </cell>
          <cell r="BQ25" t="str">
            <v>-1</v>
          </cell>
          <cell r="BR25" t="str">
            <v>-1</v>
          </cell>
          <cell r="BS25" t="str">
            <v>58.8</v>
          </cell>
          <cell r="BT25" t="str">
            <v>-1</v>
          </cell>
          <cell r="BU25" t="str">
            <v>-1</v>
          </cell>
          <cell r="BV25" t="str">
            <v>-1</v>
          </cell>
          <cell r="BW25" t="str">
            <v>-1</v>
          </cell>
          <cell r="BX25" t="str">
            <v>-1</v>
          </cell>
          <cell r="BY25" t="str">
            <v>-1</v>
          </cell>
          <cell r="BZ25" t="str">
            <v/>
          </cell>
        </row>
        <row r="26">
          <cell r="B26" t="str">
            <v>东半湖湖心</v>
          </cell>
          <cell r="C26" t="str">
            <v>巢湖流域</v>
          </cell>
          <cell r="D26" t="str">
            <v>安徽省</v>
          </cell>
          <cell r="E26" t="str">
            <v>合肥市</v>
          </cell>
          <cell r="F26" t="str">
            <v>合肥市</v>
          </cell>
          <cell r="G26" t="str">
            <v>巢湖市</v>
          </cell>
          <cell r="H26" t="str">
            <v>安徽省</v>
          </cell>
          <cell r="I26" t="str">
            <v>合肥市</v>
          </cell>
          <cell r="J26" t="str">
            <v>湖泊</v>
          </cell>
          <cell r="K26" t="str">
            <v>巢湖水系</v>
          </cell>
          <cell r="L26" t="str">
            <v>湖库</v>
          </cell>
          <cell r="M26" t="str">
            <v>巢湖</v>
          </cell>
          <cell r="N26" t="str">
            <v>14510320008</v>
          </cell>
          <cell r="O26" t="str">
            <v>-</v>
          </cell>
        </row>
        <row r="26">
          <cell r="R26" t="str">
            <v>东半湖</v>
          </cell>
          <cell r="S26" t="str">
            <v>巢湖湖区调水水源地保护区</v>
          </cell>
          <cell r="T26" t="str">
            <v>保留</v>
          </cell>
          <cell r="U26" t="str">
            <v>—</v>
          </cell>
          <cell r="V26">
            <v>117.62</v>
          </cell>
          <cell r="W26">
            <v>31.522</v>
          </cell>
          <cell r="X26" t="str">
            <v>十一五,十二五,十三五,十四五</v>
          </cell>
          <cell r="Y26" t="str">
            <v>有</v>
          </cell>
          <cell r="Z26" t="str">
            <v>浮船站</v>
          </cell>
          <cell r="AA26" t="str">
            <v>2023</v>
          </cell>
          <cell r="AB26" t="str">
            <v>10</v>
          </cell>
          <cell r="AC26">
            <v>21</v>
          </cell>
          <cell r="AD26" t="str">
            <v>Ⅲ</v>
          </cell>
          <cell r="AE26" t="str">
            <v>Ⅳ</v>
          </cell>
          <cell r="AF26" t="str">
            <v>Ⅴ</v>
          </cell>
          <cell r="AG26" t="str">
            <v>-</v>
          </cell>
          <cell r="AH26" t="str">
            <v>总磷（0.2）、化学需氧量（0.2）</v>
          </cell>
          <cell r="AI26" t="str">
            <v>总磷（1.2）</v>
          </cell>
          <cell r="AJ26" t="str">
            <v>高锰酸盐指数、总磷</v>
          </cell>
          <cell r="AK26" t="str">
            <v>总磷、化学需氧量</v>
          </cell>
          <cell r="AL26" t="str">
            <v>总磷</v>
          </cell>
          <cell r="AM26" t="str">
            <v>2023-10-18</v>
          </cell>
          <cell r="AN26" t="str">
            <v>-1</v>
          </cell>
          <cell r="AO26" t="str">
            <v>21.1</v>
          </cell>
          <cell r="AP26" t="str">
            <v>-1</v>
          </cell>
          <cell r="AQ26" t="str">
            <v>-1</v>
          </cell>
          <cell r="AR26" t="str">
            <v>33.8</v>
          </cell>
          <cell r="AS26" t="str">
            <v>27</v>
          </cell>
          <cell r="AT26" t="str">
            <v>0.008</v>
          </cell>
          <cell r="AU26" t="str">
            <v>8</v>
          </cell>
          <cell r="AV26" t="str">
            <v>8.3</v>
          </cell>
          <cell r="AW26" t="str">
            <v>4.1</v>
          </cell>
          <cell r="AX26" t="str">
            <v>12.0</v>
          </cell>
          <cell r="AY26" t="str">
            <v>2.5</v>
          </cell>
          <cell r="AZ26" t="str">
            <v>0.03</v>
          </cell>
          <cell r="BA26" t="str">
            <v>0.050</v>
          </cell>
          <cell r="BB26" t="str">
            <v>1.08</v>
          </cell>
          <cell r="BC26" t="str">
            <v>0.003</v>
          </cell>
          <cell r="BD26" t="str">
            <v>0.002</v>
          </cell>
          <cell r="BE26" t="str">
            <v>0.480</v>
          </cell>
          <cell r="BF26" t="str">
            <v>0.0002</v>
          </cell>
          <cell r="BG26" t="str">
            <v>0.0012</v>
          </cell>
          <cell r="BH26" t="str">
            <v>0.00002</v>
          </cell>
          <cell r="BI26" t="str">
            <v>0.00005</v>
          </cell>
          <cell r="BJ26" t="str">
            <v>0.002</v>
          </cell>
          <cell r="BK26" t="str">
            <v>0.001</v>
          </cell>
          <cell r="BL26" t="str">
            <v>0.002</v>
          </cell>
          <cell r="BM26" t="str">
            <v>0.0007</v>
          </cell>
          <cell r="BN26" t="str">
            <v>0.005</v>
          </cell>
          <cell r="BO26" t="str">
            <v>0.02</v>
          </cell>
          <cell r="BP26" t="str">
            <v>0.005</v>
          </cell>
          <cell r="BQ26" t="str">
            <v>-1</v>
          </cell>
          <cell r="BR26" t="str">
            <v>-1</v>
          </cell>
          <cell r="BS26" t="str">
            <v>37.2</v>
          </cell>
          <cell r="BT26" t="str">
            <v>-1</v>
          </cell>
          <cell r="BU26" t="str">
            <v>-1</v>
          </cell>
          <cell r="BV26" t="str">
            <v>-1</v>
          </cell>
          <cell r="BW26" t="str">
            <v>-1</v>
          </cell>
          <cell r="BX26" t="str">
            <v>-1</v>
          </cell>
          <cell r="BY26" t="str">
            <v>-1</v>
          </cell>
          <cell r="BZ26" t="str">
            <v/>
          </cell>
        </row>
        <row r="27">
          <cell r="B27" t="str">
            <v>忠庙</v>
          </cell>
          <cell r="C27" t="str">
            <v>巢湖流域</v>
          </cell>
          <cell r="D27" t="str">
            <v>安徽省</v>
          </cell>
          <cell r="E27" t="str">
            <v>合肥市</v>
          </cell>
          <cell r="F27" t="str">
            <v>合肥市</v>
          </cell>
          <cell r="G27" t="str">
            <v>巢湖市</v>
          </cell>
          <cell r="H27" t="str">
            <v>安徽省</v>
          </cell>
          <cell r="I27" t="str">
            <v>合肥市</v>
          </cell>
          <cell r="J27" t="str">
            <v>湖泊</v>
          </cell>
          <cell r="K27" t="str">
            <v>巢湖水系</v>
          </cell>
          <cell r="L27" t="str">
            <v>湖库</v>
          </cell>
          <cell r="M27" t="str">
            <v>巢湖</v>
          </cell>
          <cell r="N27" t="str">
            <v>14510320008</v>
          </cell>
          <cell r="O27" t="str">
            <v>-</v>
          </cell>
        </row>
        <row r="27">
          <cell r="R27" t="str">
            <v>东半湖</v>
          </cell>
          <cell r="S27" t="str">
            <v>巢湖居巢中庙景观娱乐、渔业用水区</v>
          </cell>
          <cell r="T27" t="str">
            <v>保留</v>
          </cell>
          <cell r="U27" t="str">
            <v>—</v>
          </cell>
          <cell r="V27">
            <v>117.4696</v>
          </cell>
          <cell r="W27">
            <v>31.5658</v>
          </cell>
          <cell r="X27" t="str">
            <v>十一五,十二五,十三五,十四五</v>
          </cell>
          <cell r="Y27" t="str">
            <v>有</v>
          </cell>
          <cell r="Z27" t="str">
            <v>浮船站</v>
          </cell>
          <cell r="AA27" t="str">
            <v>2023</v>
          </cell>
          <cell r="AB27" t="str">
            <v>10</v>
          </cell>
          <cell r="AC27">
            <v>21</v>
          </cell>
          <cell r="AD27" t="str">
            <v>Ⅳ</v>
          </cell>
          <cell r="AE27" t="str">
            <v>Ⅳ</v>
          </cell>
          <cell r="AF27" t="str">
            <v>Ⅴ</v>
          </cell>
          <cell r="AG27" t="str">
            <v>总磷（0.4）</v>
          </cell>
          <cell r="AH27" t="str">
            <v>总磷（0.4）</v>
          </cell>
          <cell r="AI27" t="str">
            <v>总磷（1.2）、化学需氧量（0.05）</v>
          </cell>
          <cell r="AJ27" t="str">
            <v>总磷</v>
          </cell>
          <cell r="AK27" t="str">
            <v>总磷</v>
          </cell>
          <cell r="AL27" t="str">
            <v>总磷</v>
          </cell>
          <cell r="AM27" t="str">
            <v>2023-10-19</v>
          </cell>
          <cell r="AN27" t="str">
            <v>-1</v>
          </cell>
          <cell r="AO27" t="str">
            <v>21.0</v>
          </cell>
          <cell r="AP27" t="str">
            <v>-1</v>
          </cell>
          <cell r="AQ27" t="str">
            <v>-1</v>
          </cell>
          <cell r="AR27" t="str">
            <v>35.5</v>
          </cell>
          <cell r="AS27" t="str">
            <v>34</v>
          </cell>
          <cell r="AT27" t="str">
            <v>0.027</v>
          </cell>
          <cell r="AU27" t="str">
            <v>8</v>
          </cell>
          <cell r="AV27" t="str">
            <v>8.5</v>
          </cell>
          <cell r="AW27" t="str">
            <v>4.5</v>
          </cell>
          <cell r="AX27" t="str">
            <v>12.0</v>
          </cell>
          <cell r="AY27" t="str">
            <v>3.6</v>
          </cell>
          <cell r="AZ27" t="str">
            <v>0.02</v>
          </cell>
          <cell r="BA27" t="str">
            <v>0.071</v>
          </cell>
          <cell r="BB27" t="str">
            <v>1.43</v>
          </cell>
          <cell r="BC27" t="str">
            <v>0.003</v>
          </cell>
          <cell r="BD27" t="str">
            <v>0.002</v>
          </cell>
          <cell r="BE27" t="str">
            <v>0.480</v>
          </cell>
          <cell r="BF27" t="str">
            <v>0.0002</v>
          </cell>
          <cell r="BG27" t="str">
            <v>0.0012</v>
          </cell>
          <cell r="BH27" t="str">
            <v>0.00003</v>
          </cell>
          <cell r="BI27" t="str">
            <v>0.00005</v>
          </cell>
          <cell r="BJ27" t="str">
            <v>0.002</v>
          </cell>
          <cell r="BK27" t="str">
            <v>0.001</v>
          </cell>
          <cell r="BL27" t="str">
            <v>0.002</v>
          </cell>
          <cell r="BM27" t="str">
            <v>0.0009</v>
          </cell>
          <cell r="BN27" t="str">
            <v>0.005</v>
          </cell>
          <cell r="BO27" t="str">
            <v>0.02</v>
          </cell>
          <cell r="BP27" t="str">
            <v>0.005</v>
          </cell>
          <cell r="BQ27" t="str">
            <v>-1</v>
          </cell>
          <cell r="BR27" t="str">
            <v>-1</v>
          </cell>
          <cell r="BS27" t="str">
            <v>50.6</v>
          </cell>
          <cell r="BT27" t="str">
            <v>-1</v>
          </cell>
          <cell r="BU27" t="str">
            <v>-1</v>
          </cell>
          <cell r="BV27" t="str">
            <v>-1</v>
          </cell>
          <cell r="BW27" t="str">
            <v>-1</v>
          </cell>
          <cell r="BX27" t="str">
            <v>-1</v>
          </cell>
          <cell r="BY27" t="str">
            <v>-1</v>
          </cell>
          <cell r="BZ27" t="str">
            <v/>
          </cell>
        </row>
        <row r="28">
          <cell r="B28" t="str">
            <v>兆河入湖区</v>
          </cell>
          <cell r="C28" t="str">
            <v>巢湖流域</v>
          </cell>
          <cell r="D28" t="str">
            <v>安徽省</v>
          </cell>
          <cell r="E28" t="str">
            <v>合肥市</v>
          </cell>
          <cell r="F28" t="str">
            <v>合肥市</v>
          </cell>
          <cell r="G28" t="str">
            <v>巢湖市</v>
          </cell>
          <cell r="H28" t="str">
            <v>安徽省</v>
          </cell>
          <cell r="I28" t="str">
            <v>合肥市</v>
          </cell>
          <cell r="J28" t="str">
            <v>湖泊</v>
          </cell>
          <cell r="K28" t="str">
            <v>巢湖水系</v>
          </cell>
          <cell r="L28" t="str">
            <v>湖库</v>
          </cell>
          <cell r="M28" t="str">
            <v>巢湖</v>
          </cell>
          <cell r="N28" t="str">
            <v>14510320008</v>
          </cell>
          <cell r="O28" t="str">
            <v>-</v>
          </cell>
        </row>
        <row r="28">
          <cell r="R28" t="str">
            <v>东半湖</v>
          </cell>
          <cell r="S28" t="str">
            <v>巢湖湖区调水水源地保护区</v>
          </cell>
          <cell r="T28" t="str">
            <v>保留</v>
          </cell>
          <cell r="U28" t="str">
            <v>—</v>
          </cell>
          <cell r="V28">
            <v>117.5605</v>
          </cell>
          <cell r="W28">
            <v>31.4726</v>
          </cell>
          <cell r="X28" t="str">
            <v>十一五,十二五,十三五,十四五</v>
          </cell>
          <cell r="Y28" t="str">
            <v>有</v>
          </cell>
          <cell r="Z28" t="str">
            <v>浮船站</v>
          </cell>
          <cell r="AA28" t="str">
            <v>2023</v>
          </cell>
          <cell r="AB28" t="str">
            <v>10</v>
          </cell>
          <cell r="AC28">
            <v>21</v>
          </cell>
          <cell r="AD28" t="str">
            <v>Ⅳ</v>
          </cell>
          <cell r="AE28" t="str">
            <v>Ⅳ</v>
          </cell>
          <cell r="AF28" t="str">
            <v>Ⅴ</v>
          </cell>
          <cell r="AG28" t="str">
            <v>总磷（0.1）</v>
          </cell>
          <cell r="AH28" t="str">
            <v>总磷（0.4）、化学需氧量（0.2）</v>
          </cell>
          <cell r="AI28" t="str">
            <v>总磷（1.2）</v>
          </cell>
          <cell r="AJ28" t="str">
            <v>总磷</v>
          </cell>
          <cell r="AK28" t="str">
            <v>总磷、化学需氧量</v>
          </cell>
          <cell r="AL28" t="str">
            <v>总磷</v>
          </cell>
          <cell r="AM28" t="str">
            <v>2023-10-18</v>
          </cell>
          <cell r="AN28" t="str">
            <v>-1</v>
          </cell>
          <cell r="AO28" t="str">
            <v>22.9</v>
          </cell>
          <cell r="AP28" t="str">
            <v>-1</v>
          </cell>
          <cell r="AQ28" t="str">
            <v>-1</v>
          </cell>
          <cell r="AR28" t="str">
            <v>41.0</v>
          </cell>
          <cell r="AS28" t="str">
            <v>30</v>
          </cell>
          <cell r="AT28" t="str">
            <v>0.019</v>
          </cell>
          <cell r="AU28" t="str">
            <v>8</v>
          </cell>
          <cell r="AV28" t="str">
            <v>7.6</v>
          </cell>
          <cell r="AW28" t="str">
            <v>4.3</v>
          </cell>
          <cell r="AX28" t="str">
            <v>9.0</v>
          </cell>
          <cell r="AY28" t="str">
            <v>3.4</v>
          </cell>
          <cell r="AZ28" t="str">
            <v>0.03</v>
          </cell>
          <cell r="BA28" t="str">
            <v>0.056</v>
          </cell>
          <cell r="BB28" t="str">
            <v>1.95</v>
          </cell>
          <cell r="BC28" t="str">
            <v>0.003</v>
          </cell>
          <cell r="BD28" t="str">
            <v>0.002</v>
          </cell>
          <cell r="BE28" t="str">
            <v>0.490</v>
          </cell>
          <cell r="BF28" t="str">
            <v>0.0002</v>
          </cell>
          <cell r="BG28" t="str">
            <v>0.0012</v>
          </cell>
          <cell r="BH28" t="str">
            <v>0.00002</v>
          </cell>
          <cell r="BI28" t="str">
            <v>0.00005</v>
          </cell>
          <cell r="BJ28" t="str">
            <v>0.002</v>
          </cell>
          <cell r="BK28" t="str">
            <v>0.001</v>
          </cell>
          <cell r="BL28" t="str">
            <v>0.002</v>
          </cell>
          <cell r="BM28" t="str">
            <v>0.0008</v>
          </cell>
          <cell r="BN28" t="str">
            <v>0.005</v>
          </cell>
          <cell r="BO28" t="str">
            <v>0.02</v>
          </cell>
          <cell r="BP28" t="str">
            <v>0.005</v>
          </cell>
          <cell r="BQ28" t="str">
            <v>-1</v>
          </cell>
          <cell r="BR28" t="str">
            <v>-1</v>
          </cell>
          <cell r="BS28" t="str">
            <v>97.7</v>
          </cell>
          <cell r="BT28" t="str">
            <v>-1</v>
          </cell>
          <cell r="BU28" t="str">
            <v>-1</v>
          </cell>
          <cell r="BV28" t="str">
            <v>-1</v>
          </cell>
          <cell r="BW28" t="str">
            <v>-1</v>
          </cell>
          <cell r="BX28" t="str">
            <v>-1</v>
          </cell>
          <cell r="BY28" t="str">
            <v>-1</v>
          </cell>
          <cell r="BZ28" t="str">
            <v/>
          </cell>
        </row>
        <row r="29">
          <cell r="B29" t="str">
            <v>双桥河入湖口</v>
          </cell>
          <cell r="C29" t="str">
            <v>巢湖流域</v>
          </cell>
          <cell r="D29" t="str">
            <v>安徽省</v>
          </cell>
          <cell r="E29" t="str">
            <v>合肥市</v>
          </cell>
          <cell r="F29" t="str">
            <v>合肥市</v>
          </cell>
          <cell r="G29" t="str">
            <v>巢湖市</v>
          </cell>
          <cell r="H29" t="str">
            <v>安徽省</v>
          </cell>
          <cell r="I29" t="str">
            <v>合肥市</v>
          </cell>
          <cell r="J29" t="str">
            <v>入湖河流</v>
          </cell>
          <cell r="K29" t="str">
            <v>巢湖水系</v>
          </cell>
          <cell r="L29" t="str">
            <v>河流</v>
          </cell>
          <cell r="M29" t="str">
            <v>双桥河</v>
          </cell>
          <cell r="N29" t="str">
            <v>14510320005</v>
          </cell>
          <cell r="O29" t="str">
            <v>巢湖</v>
          </cell>
        </row>
        <row r="29">
          <cell r="Q29" t="str">
            <v>是</v>
          </cell>
        </row>
        <row r="29">
          <cell r="S29" t="str">
            <v/>
          </cell>
          <cell r="T29" t="str">
            <v>保留</v>
          </cell>
          <cell r="U29" t="str">
            <v>入湖口</v>
          </cell>
          <cell r="V29">
            <v>117.8296</v>
          </cell>
          <cell r="W29">
            <v>31.6033</v>
          </cell>
          <cell r="X29" t="str">
            <v>十三五,十四五</v>
          </cell>
          <cell r="Y29" t="str">
            <v>有</v>
          </cell>
          <cell r="Z29" t="str">
            <v>固定站</v>
          </cell>
          <cell r="AA29" t="str">
            <v>2023</v>
          </cell>
          <cell r="AB29" t="str">
            <v>10</v>
          </cell>
          <cell r="AC29">
            <v>21</v>
          </cell>
          <cell r="AD29" t="str">
            <v>Ⅲ</v>
          </cell>
          <cell r="AE29" t="str">
            <v>Ⅱ</v>
          </cell>
          <cell r="AF29" t="str">
            <v>Ⅳ</v>
          </cell>
          <cell r="AG29" t="str">
            <v>-</v>
          </cell>
          <cell r="AH29" t="str">
            <v>-</v>
          </cell>
          <cell r="AI29" t="str">
            <v>化学需氧量（0.2）</v>
          </cell>
          <cell r="AJ29" t="str">
            <v>五日生化需氧量、化学需氧量</v>
          </cell>
          <cell r="AK29" t="str">
            <v>溶解氧、高锰酸盐指数、总磷</v>
          </cell>
          <cell r="AL29" t="str">
            <v>化学需氧量</v>
          </cell>
          <cell r="AM29" t="str">
            <v>2023-10-11</v>
          </cell>
          <cell r="AN29" t="str">
            <v>-1</v>
          </cell>
          <cell r="AO29" t="str">
            <v>22.5</v>
          </cell>
          <cell r="AP29" t="str">
            <v>-1</v>
          </cell>
          <cell r="AQ29" t="str">
            <v>-1</v>
          </cell>
          <cell r="AR29" t="str">
            <v>57.8</v>
          </cell>
          <cell r="AS29" t="str">
            <v>-1</v>
          </cell>
          <cell r="AT29" t="str">
            <v>-1</v>
          </cell>
          <cell r="AU29" t="str">
            <v>8</v>
          </cell>
          <cell r="AV29" t="str">
            <v>8.1</v>
          </cell>
          <cell r="AW29" t="str">
            <v>3.8</v>
          </cell>
          <cell r="AX29" t="str">
            <v>20.0</v>
          </cell>
          <cell r="AY29" t="str">
            <v>3.7</v>
          </cell>
          <cell r="AZ29" t="str">
            <v>0.09</v>
          </cell>
          <cell r="BA29" t="str">
            <v>0.053</v>
          </cell>
          <cell r="BB29" t="str">
            <v>1.34</v>
          </cell>
          <cell r="BC29" t="str">
            <v>0.003</v>
          </cell>
          <cell r="BD29" t="str">
            <v>0.004</v>
          </cell>
          <cell r="BE29" t="str">
            <v>0.430</v>
          </cell>
          <cell r="BF29" t="str">
            <v>0.0008</v>
          </cell>
          <cell r="BG29" t="str">
            <v>0.0011</v>
          </cell>
          <cell r="BH29" t="str">
            <v>0.00002</v>
          </cell>
          <cell r="BI29" t="str">
            <v>0.00002</v>
          </cell>
          <cell r="BJ29" t="str">
            <v>0.002</v>
          </cell>
          <cell r="BK29" t="str">
            <v>0.0002</v>
          </cell>
          <cell r="BL29" t="str">
            <v>0.002</v>
          </cell>
          <cell r="BM29" t="str">
            <v>0.0002</v>
          </cell>
          <cell r="BN29" t="str">
            <v>0.005</v>
          </cell>
          <cell r="BO29" t="str">
            <v>0.02</v>
          </cell>
          <cell r="BP29" t="str">
            <v>0.005</v>
          </cell>
          <cell r="BQ29" t="str">
            <v>-1</v>
          </cell>
          <cell r="BR29" t="str">
            <v>-1</v>
          </cell>
          <cell r="BS29" t="str">
            <v>24.8</v>
          </cell>
          <cell r="BT29" t="str">
            <v>-1</v>
          </cell>
          <cell r="BU29" t="str">
            <v>-1</v>
          </cell>
          <cell r="BV29" t="str">
            <v>-1</v>
          </cell>
          <cell r="BW29" t="str">
            <v>-1</v>
          </cell>
          <cell r="BX29" t="str">
            <v>-1</v>
          </cell>
          <cell r="BY29" t="str">
            <v>-1</v>
          </cell>
          <cell r="BZ29" t="str">
            <v/>
          </cell>
        </row>
        <row r="30">
          <cell r="B30" t="str">
            <v>庐江缺口</v>
          </cell>
          <cell r="C30" t="str">
            <v>巢湖流域</v>
          </cell>
          <cell r="D30" t="str">
            <v>安徽省</v>
          </cell>
          <cell r="E30" t="str">
            <v>合肥市</v>
          </cell>
          <cell r="F30" t="str">
            <v>合肥市</v>
          </cell>
          <cell r="G30" t="str">
            <v>庐江县</v>
          </cell>
          <cell r="H30" t="str">
            <v>安徽省</v>
          </cell>
          <cell r="I30" t="str">
            <v>合肥市</v>
          </cell>
          <cell r="J30" t="str">
            <v>入湖河流</v>
          </cell>
          <cell r="K30" t="str">
            <v>巢湖水系</v>
          </cell>
          <cell r="L30" t="str">
            <v>河流</v>
          </cell>
          <cell r="M30" t="str">
            <v>兆河</v>
          </cell>
          <cell r="N30" t="str">
            <v>14510320002</v>
          </cell>
          <cell r="O30" t="str">
            <v>巢湖</v>
          </cell>
        </row>
        <row r="30">
          <cell r="S30" t="str">
            <v/>
          </cell>
          <cell r="T30" t="str">
            <v>保留</v>
          </cell>
          <cell r="U30" t="str">
            <v>—</v>
          </cell>
          <cell r="V30">
            <v>117.4355</v>
          </cell>
          <cell r="W30">
            <v>31.1618</v>
          </cell>
          <cell r="X30" t="str">
            <v>十三五,十四五</v>
          </cell>
          <cell r="Y30" t="str">
            <v>有</v>
          </cell>
          <cell r="Z30" t="str">
            <v>固定站</v>
          </cell>
          <cell r="AA30" t="str">
            <v>2023</v>
          </cell>
          <cell r="AB30" t="str">
            <v>10</v>
          </cell>
          <cell r="AC30">
            <v>21</v>
          </cell>
          <cell r="AD30" t="str">
            <v>Ⅲ</v>
          </cell>
          <cell r="AE30" t="str">
            <v>Ⅲ</v>
          </cell>
          <cell r="AF30" t="str">
            <v>Ⅲ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化学需氧量、高锰酸盐指数、总磷</v>
          </cell>
          <cell r="AK30" t="str">
            <v>溶解氧、化学需氧量、高锰酸盐指数</v>
          </cell>
          <cell r="AL30" t="str">
            <v>总磷</v>
          </cell>
          <cell r="AM30" t="str">
            <v>2023-10-12</v>
          </cell>
          <cell r="AN30" t="str">
            <v>-1</v>
          </cell>
          <cell r="AO30" t="str">
            <v>22.6</v>
          </cell>
          <cell r="AP30" t="str">
            <v>-1</v>
          </cell>
          <cell r="AQ30" t="str">
            <v>-1</v>
          </cell>
          <cell r="AR30" t="str">
            <v>36.3</v>
          </cell>
          <cell r="AS30" t="str">
            <v>-1</v>
          </cell>
          <cell r="AT30" t="str">
            <v>-1</v>
          </cell>
          <cell r="AU30" t="str">
            <v>7</v>
          </cell>
          <cell r="AV30" t="str">
            <v>6.3</v>
          </cell>
          <cell r="AW30" t="str">
            <v>4.3</v>
          </cell>
          <cell r="AX30" t="str">
            <v>17.0</v>
          </cell>
          <cell r="AY30" t="str">
            <v>0.9</v>
          </cell>
          <cell r="AZ30" t="str">
            <v>0.17</v>
          </cell>
          <cell r="BA30" t="str">
            <v>0.118</v>
          </cell>
          <cell r="BB30" t="str">
            <v>1.56</v>
          </cell>
          <cell r="BC30" t="str">
            <v>0.002</v>
          </cell>
          <cell r="BD30" t="str">
            <v>0.002</v>
          </cell>
          <cell r="BE30" t="str">
            <v>0.546</v>
          </cell>
          <cell r="BF30" t="str">
            <v>0.0002</v>
          </cell>
          <cell r="BG30" t="str">
            <v>0.0007</v>
          </cell>
          <cell r="BH30" t="str">
            <v>0.00002</v>
          </cell>
          <cell r="BI30" t="str">
            <v>0.00002</v>
          </cell>
          <cell r="BJ30" t="str">
            <v>0.002</v>
          </cell>
          <cell r="BK30" t="str">
            <v>0.00004</v>
          </cell>
          <cell r="BL30" t="str">
            <v>0.002</v>
          </cell>
          <cell r="BM30" t="str">
            <v>0.0004</v>
          </cell>
          <cell r="BN30" t="str">
            <v>0.005</v>
          </cell>
          <cell r="BO30" t="str">
            <v>0.02</v>
          </cell>
          <cell r="BP30" t="str">
            <v>0.005</v>
          </cell>
          <cell r="BQ30" t="str">
            <v>-1</v>
          </cell>
          <cell r="BR30" t="str">
            <v>-1</v>
          </cell>
          <cell r="BS30" t="str">
            <v>38.1</v>
          </cell>
          <cell r="BT30" t="str">
            <v>-1</v>
          </cell>
          <cell r="BU30" t="str">
            <v>-1</v>
          </cell>
          <cell r="BV30" t="str">
            <v>-1</v>
          </cell>
          <cell r="BW30" t="str">
            <v>-1</v>
          </cell>
          <cell r="BX30" t="str">
            <v>-1</v>
          </cell>
          <cell r="BY30" t="str">
            <v>-1</v>
          </cell>
          <cell r="BZ30" t="str">
            <v/>
          </cell>
        </row>
        <row r="31">
          <cell r="B31" t="str">
            <v>杨柳村</v>
          </cell>
          <cell r="C31" t="str">
            <v>巢湖流域</v>
          </cell>
          <cell r="D31" t="str">
            <v>安徽省</v>
          </cell>
          <cell r="E31" t="str">
            <v>合肥市</v>
          </cell>
          <cell r="F31" t="str">
            <v>合肥市</v>
          </cell>
          <cell r="G31" t="str">
            <v>庐江县</v>
          </cell>
          <cell r="H31" t="str">
            <v>安徽省</v>
          </cell>
          <cell r="I31" t="str">
            <v>合肥市</v>
          </cell>
          <cell r="J31" t="str">
            <v>二级</v>
          </cell>
          <cell r="K31" t="str">
            <v>巢湖水系</v>
          </cell>
          <cell r="L31" t="str">
            <v>河流</v>
          </cell>
          <cell r="M31" t="str">
            <v>西河</v>
          </cell>
          <cell r="N31" t="str">
            <v>14510320016</v>
          </cell>
          <cell r="O31" t="str">
            <v>裕溪河</v>
          </cell>
        </row>
        <row r="31">
          <cell r="S31" t="str">
            <v/>
          </cell>
          <cell r="T31" t="str">
            <v>新增</v>
          </cell>
          <cell r="U31" t="str">
            <v>市界（合肥市-芜湖市）</v>
          </cell>
          <cell r="V31">
            <v>117.5522</v>
          </cell>
          <cell r="W31">
            <v>31.1525</v>
          </cell>
          <cell r="X31" t="str">
            <v>十四五</v>
          </cell>
          <cell r="Y31" t="str">
            <v>没有</v>
          </cell>
          <cell r="Z31" t="str">
            <v>-</v>
          </cell>
          <cell r="AA31" t="str">
            <v>2023</v>
          </cell>
          <cell r="AB31" t="str">
            <v>10</v>
          </cell>
          <cell r="AC31">
            <v>21</v>
          </cell>
          <cell r="AD31" t="str">
            <v>Ⅲ</v>
          </cell>
          <cell r="AE31" t="str">
            <v>Ⅳ</v>
          </cell>
          <cell r="AF31" t="str">
            <v>Ⅱ</v>
          </cell>
          <cell r="AG31" t="str">
            <v>-</v>
          </cell>
          <cell r="AH31" t="str">
            <v>溶解氧</v>
          </cell>
          <cell r="AI31" t="str">
            <v>-</v>
          </cell>
          <cell r="AJ31" t="str">
            <v>五日生化需氧量、化学需氧量</v>
          </cell>
          <cell r="AK31" t="str">
            <v>溶解氧</v>
          </cell>
          <cell r="AL31" t="str">
            <v>溶解氧、高锰酸盐指数、总磷</v>
          </cell>
          <cell r="AM31" t="str">
            <v>2023-10-20</v>
          </cell>
          <cell r="AN31" t="str">
            <v>-1</v>
          </cell>
          <cell r="AO31" t="str">
            <v>22.6</v>
          </cell>
          <cell r="AP31" t="str">
            <v>-1</v>
          </cell>
          <cell r="AQ31" t="str">
            <v>-1</v>
          </cell>
          <cell r="AR31" t="str">
            <v>40.3</v>
          </cell>
          <cell r="AS31" t="str">
            <v>-1</v>
          </cell>
          <cell r="AT31" t="str">
            <v>-1</v>
          </cell>
          <cell r="AU31" t="str">
            <v>7</v>
          </cell>
          <cell r="AV31" t="str">
            <v>7.1</v>
          </cell>
          <cell r="AW31" t="str">
            <v>3.4</v>
          </cell>
          <cell r="AX31" t="str">
            <v>18.5</v>
          </cell>
          <cell r="AY31" t="str">
            <v>3.7</v>
          </cell>
          <cell r="AZ31" t="str">
            <v>0.17</v>
          </cell>
          <cell r="BA31" t="str">
            <v>0.095</v>
          </cell>
          <cell r="BB31" t="str">
            <v>0.58</v>
          </cell>
          <cell r="BC31" t="str">
            <v>0.003</v>
          </cell>
          <cell r="BD31" t="str">
            <v>0.002</v>
          </cell>
          <cell r="BE31" t="str">
            <v>0.500</v>
          </cell>
          <cell r="BF31" t="str">
            <v>0.0002</v>
          </cell>
          <cell r="BG31" t="str">
            <v>0.0018</v>
          </cell>
          <cell r="BH31" t="str">
            <v>0.00002</v>
          </cell>
          <cell r="BI31" t="str">
            <v>0.00005</v>
          </cell>
          <cell r="BJ31" t="str">
            <v>0.002</v>
          </cell>
          <cell r="BK31" t="str">
            <v>0.001</v>
          </cell>
          <cell r="BL31" t="str">
            <v>0.002</v>
          </cell>
          <cell r="BM31" t="str">
            <v>0.0008</v>
          </cell>
          <cell r="BN31" t="str">
            <v>0.005</v>
          </cell>
          <cell r="BO31" t="str">
            <v>0.02</v>
          </cell>
          <cell r="BP31" t="str">
            <v>0.005</v>
          </cell>
          <cell r="BQ31" t="str">
            <v>-1</v>
          </cell>
          <cell r="BR31" t="str">
            <v>-1</v>
          </cell>
          <cell r="BS31" t="str">
            <v>51.4</v>
          </cell>
          <cell r="BT31" t="str">
            <v>-1</v>
          </cell>
          <cell r="BU31" t="str">
            <v>-1</v>
          </cell>
          <cell r="BV31" t="str">
            <v>-1</v>
          </cell>
          <cell r="BW31" t="str">
            <v>-1</v>
          </cell>
          <cell r="BX31" t="str">
            <v>-1</v>
          </cell>
          <cell r="BY31" t="str">
            <v>-1</v>
          </cell>
          <cell r="BZ31" t="str">
            <v/>
          </cell>
        </row>
        <row r="32">
          <cell r="B32" t="str">
            <v>南淝河闸上</v>
          </cell>
          <cell r="C32" t="str">
            <v>淮河流域</v>
          </cell>
          <cell r="D32" t="str">
            <v>安徽省</v>
          </cell>
          <cell r="E32" t="str">
            <v>合肥市</v>
          </cell>
          <cell r="F32" t="str">
            <v>合肥市</v>
          </cell>
          <cell r="G32" t="str">
            <v>肥西县、蜀山区</v>
          </cell>
          <cell r="H32" t="str">
            <v>安徽省</v>
          </cell>
          <cell r="I32" t="str">
            <v>合肥市</v>
          </cell>
          <cell r="J32" t="str">
            <v>二级</v>
          </cell>
          <cell r="K32" t="str">
            <v>淮河水系</v>
          </cell>
          <cell r="L32" t="str">
            <v>河流</v>
          </cell>
          <cell r="M32" t="str">
            <v>滁河干渠</v>
          </cell>
          <cell r="N32" t="str">
            <v>14511130081</v>
          </cell>
          <cell r="O32" t="str">
            <v>滁河</v>
          </cell>
        </row>
        <row r="32">
          <cell r="S32" t="str">
            <v>滁河干渠合肥饮用、农业用水区/滁河干渠长丰、肥东农业用水区</v>
          </cell>
          <cell r="T32" t="str">
            <v>新增</v>
          </cell>
          <cell r="U32" t="str">
            <v>—</v>
          </cell>
          <cell r="V32">
            <v>117.0625</v>
          </cell>
          <cell r="W32">
            <v>31.9646</v>
          </cell>
          <cell r="X32" t="str">
            <v>十四五</v>
          </cell>
          <cell r="Y32" t="str">
            <v>没有</v>
          </cell>
          <cell r="Z32" t="str">
            <v>-</v>
          </cell>
          <cell r="AA32" t="str">
            <v>2023</v>
          </cell>
          <cell r="AB32" t="str">
            <v>10</v>
          </cell>
          <cell r="AC32">
            <v>21</v>
          </cell>
          <cell r="AD32" t="str">
            <v>Ⅱ</v>
          </cell>
          <cell r="AE32" t="str">
            <v>Ⅱ</v>
          </cell>
          <cell r="AF32" t="str">
            <v>Ⅱ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总磷</v>
          </cell>
          <cell r="AK32" t="str">
            <v>高锰酸盐指数、总磷</v>
          </cell>
          <cell r="AL32" t="str">
            <v>高锰酸盐指数、氨氮、总磷</v>
          </cell>
          <cell r="AM32" t="str">
            <v>2023-10-13</v>
          </cell>
          <cell r="AN32" t="str">
            <v>-1</v>
          </cell>
          <cell r="AO32" t="str">
            <v>21.2</v>
          </cell>
          <cell r="AP32" t="str">
            <v>-1</v>
          </cell>
          <cell r="AQ32" t="str">
            <v>-1</v>
          </cell>
          <cell r="AR32" t="str">
            <v>12.3</v>
          </cell>
          <cell r="AS32" t="str">
            <v>-1</v>
          </cell>
          <cell r="AT32" t="str">
            <v>-1</v>
          </cell>
          <cell r="AU32" t="str">
            <v>7</v>
          </cell>
          <cell r="AV32" t="str">
            <v>7.9</v>
          </cell>
          <cell r="AW32" t="str">
            <v>1.8</v>
          </cell>
          <cell r="AX32" t="str">
            <v>7.0</v>
          </cell>
          <cell r="AY32" t="str">
            <v>1.1</v>
          </cell>
          <cell r="AZ32" t="str">
            <v>0.12</v>
          </cell>
          <cell r="BA32" t="str">
            <v>0.065</v>
          </cell>
          <cell r="BB32" t="str">
            <v>1.58</v>
          </cell>
          <cell r="BC32" t="str">
            <v>0.001</v>
          </cell>
          <cell r="BD32" t="str">
            <v>0.003</v>
          </cell>
          <cell r="BE32" t="str">
            <v>0.276</v>
          </cell>
          <cell r="BF32" t="str">
            <v>0.0002</v>
          </cell>
          <cell r="BG32" t="str">
            <v>0.0002</v>
          </cell>
          <cell r="BH32" t="str">
            <v>0.00002</v>
          </cell>
          <cell r="BI32" t="str">
            <v>0.00002</v>
          </cell>
          <cell r="BJ32" t="str">
            <v>0.002</v>
          </cell>
          <cell r="BK32" t="str">
            <v>0.00004</v>
          </cell>
          <cell r="BL32" t="str">
            <v>0.002</v>
          </cell>
          <cell r="BM32" t="str">
            <v>0.0002</v>
          </cell>
          <cell r="BN32" t="str">
            <v>0.01</v>
          </cell>
          <cell r="BO32" t="str">
            <v>0.02</v>
          </cell>
          <cell r="BP32" t="str">
            <v>0.005</v>
          </cell>
          <cell r="BQ32" t="str">
            <v>-1</v>
          </cell>
          <cell r="BR32" t="str">
            <v>-1</v>
          </cell>
          <cell r="BS32" t="str">
            <v>13.9</v>
          </cell>
          <cell r="BT32" t="str">
            <v>-1</v>
          </cell>
          <cell r="BU32" t="str">
            <v>-1</v>
          </cell>
          <cell r="BV32" t="str">
            <v>-1</v>
          </cell>
          <cell r="BW32" t="str">
            <v>-1</v>
          </cell>
          <cell r="BX32" t="str">
            <v>-1</v>
          </cell>
          <cell r="BY32" t="str">
            <v>-1</v>
          </cell>
          <cell r="BZ32" t="str">
            <v/>
          </cell>
        </row>
        <row r="33">
          <cell r="B33" t="str">
            <v>西赵村</v>
          </cell>
          <cell r="C33" t="str">
            <v>长江流域</v>
          </cell>
          <cell r="D33" t="str">
            <v>安徽省</v>
          </cell>
          <cell r="E33" t="str">
            <v>合肥市, 滁州市</v>
          </cell>
          <cell r="F33" t="str">
            <v>合肥市,滁州市</v>
          </cell>
          <cell r="G33" t="str">
            <v>全椒县、巢湖市、肥东县</v>
          </cell>
          <cell r="H33" t="str">
            <v>安徽省</v>
          </cell>
          <cell r="I33" t="str">
            <v>合肥市</v>
          </cell>
          <cell r="J33" t="str">
            <v>一级</v>
          </cell>
          <cell r="K33" t="str">
            <v>长江水系</v>
          </cell>
          <cell r="L33" t="str">
            <v>河流</v>
          </cell>
          <cell r="M33" t="str">
            <v>滁河</v>
          </cell>
          <cell r="N33" t="str">
            <v>14502050308</v>
          </cell>
          <cell r="O33" t="str">
            <v>长江</v>
          </cell>
        </row>
        <row r="33">
          <cell r="S33" t="str">
            <v/>
          </cell>
          <cell r="T33" t="str">
            <v>新增</v>
          </cell>
          <cell r="U33" t="str">
            <v>市界（合肥市、滁州市）</v>
          </cell>
          <cell r="V33">
            <v>117.897</v>
          </cell>
          <cell r="W33">
            <v>31.9302</v>
          </cell>
          <cell r="X33" t="str">
            <v>十四五</v>
          </cell>
          <cell r="Y33" t="str">
            <v>没有</v>
          </cell>
          <cell r="Z33" t="str">
            <v>-</v>
          </cell>
          <cell r="AA33" t="str">
            <v>2023</v>
          </cell>
          <cell r="AB33" t="str">
            <v>10</v>
          </cell>
          <cell r="AC33">
            <v>21</v>
          </cell>
          <cell r="AD33" t="str">
            <v>Ⅲ</v>
          </cell>
          <cell r="AE33" t="str">
            <v>Ⅲ</v>
          </cell>
          <cell r="AF33" t="str">
            <v>Ⅱ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化学需氧量、高锰酸盐指数</v>
          </cell>
          <cell r="AK33" t="str">
            <v>化学需氧量</v>
          </cell>
          <cell r="AL33" t="str">
            <v>高锰酸盐指数、总磷</v>
          </cell>
          <cell r="AM33" t="str">
            <v>2023-10-16</v>
          </cell>
          <cell r="AN33" t="str">
            <v>-1</v>
          </cell>
          <cell r="AO33" t="str">
            <v>22.9</v>
          </cell>
          <cell r="AP33" t="str">
            <v>-1</v>
          </cell>
          <cell r="AQ33" t="str">
            <v>-1</v>
          </cell>
          <cell r="AR33" t="str">
            <v>44.8</v>
          </cell>
          <cell r="AS33" t="str">
            <v>-1</v>
          </cell>
          <cell r="AT33" t="str">
            <v>-1</v>
          </cell>
          <cell r="AU33" t="str">
            <v>7</v>
          </cell>
          <cell r="AV33" t="str">
            <v>6.3</v>
          </cell>
          <cell r="AW33" t="str">
            <v>5.0</v>
          </cell>
          <cell r="AX33" t="str">
            <v>19.5</v>
          </cell>
          <cell r="AY33" t="str">
            <v>2.2</v>
          </cell>
          <cell r="AZ33" t="str">
            <v>0.10</v>
          </cell>
          <cell r="BA33" t="str">
            <v>0.040</v>
          </cell>
          <cell r="BB33" t="str">
            <v>0.63</v>
          </cell>
          <cell r="BC33" t="str">
            <v>0.003</v>
          </cell>
          <cell r="BD33" t="str">
            <v>0.002</v>
          </cell>
          <cell r="BE33" t="str">
            <v>0.672</v>
          </cell>
          <cell r="BF33" t="str">
            <v>0.0002</v>
          </cell>
          <cell r="BG33" t="str">
            <v>0.0012</v>
          </cell>
          <cell r="BH33" t="str">
            <v>0.00002</v>
          </cell>
          <cell r="BI33" t="str">
            <v>0.00005</v>
          </cell>
          <cell r="BJ33" t="str">
            <v>0.002</v>
          </cell>
          <cell r="BK33" t="str">
            <v>0.001</v>
          </cell>
          <cell r="BL33" t="str">
            <v>0.002</v>
          </cell>
          <cell r="BM33" t="str">
            <v>0.0010</v>
          </cell>
          <cell r="BN33" t="str">
            <v>0.005</v>
          </cell>
          <cell r="BO33" t="str">
            <v>0.02</v>
          </cell>
          <cell r="BP33" t="str">
            <v>0.005</v>
          </cell>
          <cell r="BQ33" t="str">
            <v>-1</v>
          </cell>
          <cell r="BR33" t="str">
            <v>-1</v>
          </cell>
          <cell r="BS33" t="str">
            <v>8.5</v>
          </cell>
          <cell r="BT33" t="str">
            <v>-1</v>
          </cell>
          <cell r="BU33" t="str">
            <v>-1</v>
          </cell>
          <cell r="BV33" t="str">
            <v>-1</v>
          </cell>
          <cell r="BW33" t="str">
            <v>-1</v>
          </cell>
          <cell r="BX33" t="str">
            <v>-1</v>
          </cell>
          <cell r="BY33" t="str">
            <v>-1</v>
          </cell>
          <cell r="BZ33" t="str">
            <v/>
          </cell>
        </row>
        <row r="34">
          <cell r="B34" t="str">
            <v>程家墩</v>
          </cell>
          <cell r="C34" t="str">
            <v>长江流域</v>
          </cell>
          <cell r="D34" t="str">
            <v>安徽省</v>
          </cell>
          <cell r="E34" t="str">
            <v>合肥市</v>
          </cell>
          <cell r="F34" t="str">
            <v>合肥市</v>
          </cell>
          <cell r="G34" t="str">
            <v>庐江县</v>
          </cell>
          <cell r="H34" t="str">
            <v>安徽省</v>
          </cell>
          <cell r="I34" t="str">
            <v>合肥市</v>
          </cell>
          <cell r="J34" t="str">
            <v>入湖河流</v>
          </cell>
          <cell r="K34" t="str">
            <v>长江水系</v>
          </cell>
          <cell r="L34" t="str">
            <v>河流</v>
          </cell>
          <cell r="M34" t="str">
            <v>罗昌河</v>
          </cell>
          <cell r="N34" t="str">
            <v>14502050389</v>
          </cell>
          <cell r="O34" t="str">
            <v>白荡湖</v>
          </cell>
        </row>
        <row r="34">
          <cell r="S34" t="str">
            <v/>
          </cell>
          <cell r="T34" t="str">
            <v>新增</v>
          </cell>
          <cell r="U34" t="str">
            <v>市界（合肥市-铜陵市）</v>
          </cell>
          <cell r="V34">
            <v>117.2821</v>
          </cell>
          <cell r="W34">
            <v>30.9866</v>
          </cell>
          <cell r="X34" t="str">
            <v>十四五</v>
          </cell>
          <cell r="Y34" t="str">
            <v>没有</v>
          </cell>
          <cell r="Z34" t="str">
            <v>-</v>
          </cell>
          <cell r="AA34" t="str">
            <v>2023</v>
          </cell>
          <cell r="AB34" t="str">
            <v>10</v>
          </cell>
          <cell r="AC34">
            <v>21</v>
          </cell>
          <cell r="AD34" t="str">
            <v>Ⅱ</v>
          </cell>
          <cell r="AE34" t="str">
            <v>Ⅲ</v>
          </cell>
          <cell r="AF34" t="str">
            <v>Ⅳ</v>
          </cell>
          <cell r="AG34" t="str">
            <v>-</v>
          </cell>
          <cell r="AH34" t="str">
            <v>-</v>
          </cell>
          <cell r="AI34" t="str">
            <v>高锰酸盐指数（0.07）</v>
          </cell>
          <cell r="AJ34" t="str">
            <v>溶解氧、高锰酸盐指数、总磷</v>
          </cell>
          <cell r="AK34" t="str">
            <v>化学需氧量、高锰酸盐指数</v>
          </cell>
          <cell r="AL34" t="str">
            <v>高锰酸盐指数</v>
          </cell>
          <cell r="AM34" t="str">
            <v>2023-10-19</v>
          </cell>
          <cell r="AN34" t="str">
            <v>-1</v>
          </cell>
          <cell r="AO34" t="str">
            <v>24.8</v>
          </cell>
          <cell r="AP34" t="str">
            <v>-1</v>
          </cell>
          <cell r="AQ34" t="str">
            <v>-1</v>
          </cell>
          <cell r="AR34" t="str">
            <v>23.7</v>
          </cell>
          <cell r="AS34" t="str">
            <v>-1</v>
          </cell>
          <cell r="AT34" t="str">
            <v>-1</v>
          </cell>
          <cell r="AU34" t="str">
            <v>7</v>
          </cell>
          <cell r="AV34" t="str">
            <v>6.0</v>
          </cell>
          <cell r="AW34" t="str">
            <v>3.7</v>
          </cell>
          <cell r="AX34" t="str">
            <v>10.5</v>
          </cell>
          <cell r="AY34" t="str">
            <v>1.7</v>
          </cell>
          <cell r="AZ34" t="str">
            <v>0.06</v>
          </cell>
          <cell r="BA34" t="str">
            <v>0.030</v>
          </cell>
          <cell r="BB34" t="str">
            <v>0.55</v>
          </cell>
          <cell r="BC34" t="str">
            <v>0.001</v>
          </cell>
          <cell r="BD34" t="str">
            <v>0.002</v>
          </cell>
          <cell r="BE34" t="str">
            <v>0.212</v>
          </cell>
          <cell r="BF34" t="str">
            <v>0.0002</v>
          </cell>
          <cell r="BG34" t="str">
            <v>0.0003</v>
          </cell>
          <cell r="BH34" t="str">
            <v>0.00002</v>
          </cell>
          <cell r="BI34" t="str">
            <v>0.00002</v>
          </cell>
          <cell r="BJ34" t="str">
            <v>0.002</v>
          </cell>
          <cell r="BK34" t="str">
            <v>0.00004</v>
          </cell>
          <cell r="BL34" t="str">
            <v>0.002</v>
          </cell>
          <cell r="BM34" t="str">
            <v>0.0004</v>
          </cell>
          <cell r="BN34" t="str">
            <v>0.005</v>
          </cell>
          <cell r="BO34" t="str">
            <v>0.02</v>
          </cell>
          <cell r="BP34" t="str">
            <v>0.005</v>
          </cell>
          <cell r="BQ34" t="str">
            <v>-1</v>
          </cell>
          <cell r="BR34" t="str">
            <v>-1</v>
          </cell>
          <cell r="BS34" t="str">
            <v>18.2</v>
          </cell>
          <cell r="BT34" t="str">
            <v>-1</v>
          </cell>
          <cell r="BU34" t="str">
            <v>-1</v>
          </cell>
          <cell r="BV34" t="str">
            <v>-1</v>
          </cell>
          <cell r="BW34" t="str">
            <v>-1</v>
          </cell>
          <cell r="BX34" t="str">
            <v>-1</v>
          </cell>
          <cell r="BY34" t="str">
            <v>-1</v>
          </cell>
          <cell r="BZ34" t="str">
            <v/>
          </cell>
        </row>
        <row r="35">
          <cell r="B35" t="str">
            <v>大房郢水库库心</v>
          </cell>
          <cell r="C35" t="str">
            <v>巢湖流域</v>
          </cell>
          <cell r="D35" t="str">
            <v>安徽省</v>
          </cell>
          <cell r="E35" t="str">
            <v>合肥市</v>
          </cell>
          <cell r="F35" t="str">
            <v>合肥市</v>
          </cell>
          <cell r="G35" t="str">
            <v>庐阳区、长丰县</v>
          </cell>
          <cell r="H35" t="str">
            <v>安徽省</v>
          </cell>
          <cell r="I35" t="str">
            <v>合肥市</v>
          </cell>
          <cell r="J35" t="str">
            <v>水库</v>
          </cell>
          <cell r="K35" t="str">
            <v>巢湖水系</v>
          </cell>
          <cell r="L35" t="str">
            <v>湖库</v>
          </cell>
          <cell r="M35" t="str">
            <v>大房郢水库</v>
          </cell>
          <cell r="N35" t="str">
            <v>14510320006</v>
          </cell>
          <cell r="O35" t="str">
            <v>-</v>
          </cell>
        </row>
        <row r="35">
          <cell r="S35" t="str">
            <v>四里河大房郢水库水源保护区</v>
          </cell>
          <cell r="T35" t="str">
            <v>新增</v>
          </cell>
          <cell r="U35" t="str">
            <v>—</v>
          </cell>
          <cell r="V35">
            <v>117.2325</v>
          </cell>
          <cell r="W35">
            <v>31.9289</v>
          </cell>
          <cell r="X35" t="str">
            <v>十四五</v>
          </cell>
          <cell r="Y35" t="str">
            <v>没有</v>
          </cell>
          <cell r="Z35" t="str">
            <v>-</v>
          </cell>
          <cell r="AA35" t="str">
            <v>2023</v>
          </cell>
          <cell r="AB35" t="str">
            <v>10</v>
          </cell>
          <cell r="AC35">
            <v>21</v>
          </cell>
          <cell r="AD35" t="str">
            <v>Ⅱ</v>
          </cell>
          <cell r="AE35" t="str">
            <v>Ⅲ</v>
          </cell>
          <cell r="AF35" t="str">
            <v>Ⅱ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溶解氧、高锰酸盐指数、总磷</v>
          </cell>
          <cell r="AK35" t="str">
            <v>总磷</v>
          </cell>
          <cell r="AL35" t="str">
            <v>高锰酸盐指数、总磷</v>
          </cell>
          <cell r="AM35" t="str">
            <v>2023-10-21</v>
          </cell>
          <cell r="AN35" t="str">
            <v>-1</v>
          </cell>
          <cell r="AO35" t="str">
            <v>21.4</v>
          </cell>
          <cell r="AP35" t="str">
            <v>-1</v>
          </cell>
          <cell r="AQ35" t="str">
            <v>-1</v>
          </cell>
          <cell r="AR35" t="str">
            <v>14.0</v>
          </cell>
          <cell r="AS35" t="str">
            <v>76</v>
          </cell>
          <cell r="AT35" t="str">
            <v>0.006</v>
          </cell>
          <cell r="AU35" t="str">
            <v>7</v>
          </cell>
          <cell r="AV35" t="str">
            <v>7.0</v>
          </cell>
          <cell r="AW35" t="str">
            <v>2.4</v>
          </cell>
          <cell r="AX35" t="str">
            <v>9.3</v>
          </cell>
          <cell r="AY35" t="str">
            <v>2.1</v>
          </cell>
          <cell r="AZ35" t="str">
            <v>0.03</v>
          </cell>
          <cell r="BA35" t="str">
            <v>0.020</v>
          </cell>
          <cell r="BB35" t="str">
            <v>0.42</v>
          </cell>
          <cell r="BC35" t="str">
            <v>0.003</v>
          </cell>
          <cell r="BD35" t="str">
            <v>0.002</v>
          </cell>
          <cell r="BE35" t="str">
            <v>0.200</v>
          </cell>
          <cell r="BF35" t="str">
            <v>0.0002</v>
          </cell>
          <cell r="BG35" t="str">
            <v>0.0009</v>
          </cell>
          <cell r="BH35" t="str">
            <v>0.00003</v>
          </cell>
          <cell r="BI35" t="str">
            <v>0.00005</v>
          </cell>
          <cell r="BJ35" t="str">
            <v>0.002</v>
          </cell>
          <cell r="BK35" t="str">
            <v>0.001</v>
          </cell>
          <cell r="BL35" t="str">
            <v>0.002</v>
          </cell>
          <cell r="BM35" t="str">
            <v>0.0008</v>
          </cell>
          <cell r="BN35" t="str">
            <v>0.005</v>
          </cell>
          <cell r="BO35" t="str">
            <v>0.02</v>
          </cell>
          <cell r="BP35" t="str">
            <v>0.005</v>
          </cell>
          <cell r="BQ35" t="str">
            <v>-1</v>
          </cell>
          <cell r="BR35" t="str">
            <v>-1</v>
          </cell>
          <cell r="BS35" t="str">
            <v>7.8</v>
          </cell>
          <cell r="BT35" t="str">
            <v>-1</v>
          </cell>
          <cell r="BU35" t="str">
            <v>-1</v>
          </cell>
          <cell r="BV35" t="str">
            <v>-1</v>
          </cell>
          <cell r="BW35" t="str">
            <v>-1</v>
          </cell>
          <cell r="BX35" t="str">
            <v>-1</v>
          </cell>
          <cell r="BY35" t="str">
            <v>-1</v>
          </cell>
          <cell r="BZ35" t="str">
            <v/>
          </cell>
        </row>
        <row r="36">
          <cell r="B36" t="str">
            <v>东西梁山</v>
          </cell>
          <cell r="C36" t="str">
            <v>长江流域</v>
          </cell>
          <cell r="D36" t="str">
            <v>安徽省</v>
          </cell>
          <cell r="E36" t="str">
            <v>芜湖市</v>
          </cell>
          <cell r="F36" t="str">
            <v>芜湖市</v>
          </cell>
          <cell r="G36" t="str">
            <v>繁昌县、镜湖区、鸠江区、三山区、弋江区</v>
          </cell>
          <cell r="H36" t="str">
            <v>安徽省</v>
          </cell>
          <cell r="I36" t="str">
            <v>芜湖市</v>
          </cell>
          <cell r="J36" t="str">
            <v>干流</v>
          </cell>
          <cell r="K36" t="str">
            <v>长江水系</v>
          </cell>
          <cell r="L36" t="str">
            <v>河流</v>
          </cell>
          <cell r="M36" t="str">
            <v>长江</v>
          </cell>
          <cell r="N36" t="str">
            <v>14502050481</v>
          </cell>
          <cell r="O36" t="str">
            <v>东海</v>
          </cell>
        </row>
        <row r="36">
          <cell r="S36" t="str">
            <v>长江左岸无为凤凰颈调水水源保护区/长江左岸无为高沟工业、农业用水区/长江左岸无为保留区/长江左岸无为二坝工业、农业用水区/长江右岸繁昌工业用水区/长江右岸三山工业用水区/长江右岸三山过渡区/长江右岸芜湖饮用水源区/长江右岸芜湖工业用水区</v>
          </cell>
          <cell r="T36" t="str">
            <v>保留</v>
          </cell>
          <cell r="U36" t="str">
            <v>市界（芜湖市-马鞍山市）</v>
          </cell>
          <cell r="V36">
            <v>118.3568</v>
          </cell>
          <cell r="W36">
            <v>31.5014</v>
          </cell>
          <cell r="X36" t="str">
            <v>十一五,十二五,十三五,十四五</v>
          </cell>
          <cell r="Y36" t="str">
            <v>有</v>
          </cell>
          <cell r="Z36" t="str">
            <v>固定站</v>
          </cell>
          <cell r="AA36" t="str">
            <v>2023</v>
          </cell>
          <cell r="AB36" t="str">
            <v>10</v>
          </cell>
          <cell r="AC36">
            <v>21</v>
          </cell>
          <cell r="AD36" t="str">
            <v>Ⅱ</v>
          </cell>
          <cell r="AE36" t="str">
            <v>Ⅱ</v>
          </cell>
          <cell r="AF36" t="str">
            <v>Ⅱ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高锰酸盐指数、氨氮、总磷</v>
          </cell>
          <cell r="AK36" t="str">
            <v>溶解氧、总磷</v>
          </cell>
          <cell r="AL36" t="str">
            <v>总磷</v>
          </cell>
          <cell r="AM36" t="str">
            <v>2023-10-17</v>
          </cell>
          <cell r="AN36" t="str">
            <v>-1</v>
          </cell>
          <cell r="AO36" t="str">
            <v>23.4</v>
          </cell>
          <cell r="AP36" t="str">
            <v>-1</v>
          </cell>
          <cell r="AQ36" t="str">
            <v>-1</v>
          </cell>
          <cell r="AR36" t="str">
            <v>33.9</v>
          </cell>
          <cell r="AS36" t="str">
            <v>-1</v>
          </cell>
          <cell r="AT36" t="str">
            <v>-1</v>
          </cell>
          <cell r="AU36" t="str">
            <v>8</v>
          </cell>
          <cell r="AV36" t="str">
            <v>7.5</v>
          </cell>
          <cell r="AW36" t="str">
            <v>2.3</v>
          </cell>
          <cell r="AX36" t="str">
            <v>6.5</v>
          </cell>
          <cell r="AY36" t="str">
            <v>1.0</v>
          </cell>
          <cell r="AZ36" t="str">
            <v>0.16</v>
          </cell>
          <cell r="BA36" t="str">
            <v>0.096</v>
          </cell>
          <cell r="BB36" t="str">
            <v>2.32</v>
          </cell>
          <cell r="BC36" t="str">
            <v>0.003</v>
          </cell>
          <cell r="BD36" t="str">
            <v>0.002</v>
          </cell>
          <cell r="BE36" t="str">
            <v>0.204</v>
          </cell>
          <cell r="BF36" t="str">
            <v>0.0002</v>
          </cell>
          <cell r="BG36" t="str">
            <v>0.0015</v>
          </cell>
          <cell r="BH36" t="str">
            <v>0.00002</v>
          </cell>
          <cell r="BI36" t="str">
            <v>0.00005</v>
          </cell>
          <cell r="BJ36" t="str">
            <v>0.002</v>
          </cell>
          <cell r="BK36" t="str">
            <v>0.001</v>
          </cell>
          <cell r="BL36" t="str">
            <v>0.002</v>
          </cell>
          <cell r="BM36" t="str">
            <v>0.0002</v>
          </cell>
          <cell r="BN36" t="str">
            <v>0.005</v>
          </cell>
          <cell r="BO36" t="str">
            <v>0.02</v>
          </cell>
          <cell r="BP36" t="str">
            <v>0.005</v>
          </cell>
          <cell r="BQ36" t="str">
            <v>-1</v>
          </cell>
          <cell r="BR36" t="str">
            <v>-1</v>
          </cell>
          <cell r="BS36" t="str">
            <v>66.6</v>
          </cell>
          <cell r="BT36" t="str">
            <v>-1</v>
          </cell>
          <cell r="BU36" t="str">
            <v>-1</v>
          </cell>
          <cell r="BV36" t="str">
            <v>-1</v>
          </cell>
          <cell r="BW36" t="str">
            <v>-1</v>
          </cell>
          <cell r="BX36" t="str">
            <v>-1</v>
          </cell>
          <cell r="BY36" t="str">
            <v>-1</v>
          </cell>
          <cell r="BZ36" t="str">
            <v/>
          </cell>
        </row>
        <row r="37">
          <cell r="B37" t="str">
            <v>宝塔根</v>
          </cell>
          <cell r="C37" t="str">
            <v>长江流域</v>
          </cell>
          <cell r="D37" t="str">
            <v>安徽省</v>
          </cell>
          <cell r="E37" t="str">
            <v>芜湖市</v>
          </cell>
          <cell r="F37" t="str">
            <v>芜湖市</v>
          </cell>
          <cell r="G37" t="str">
            <v>镜湖区、鸠江区、南陵县、芜湖县、弋江区</v>
          </cell>
          <cell r="H37" t="str">
            <v>安徽省</v>
          </cell>
          <cell r="I37" t="str">
            <v>芜湖市</v>
          </cell>
          <cell r="J37" t="str">
            <v>一级</v>
          </cell>
          <cell r="K37" t="str">
            <v>长江水系</v>
          </cell>
          <cell r="L37" t="str">
            <v>河流</v>
          </cell>
          <cell r="M37" t="str">
            <v>青弋江</v>
          </cell>
          <cell r="N37" t="str">
            <v>14502050495</v>
          </cell>
          <cell r="O37" t="str">
            <v>长江</v>
          </cell>
        </row>
        <row r="37">
          <cell r="S37" t="str">
            <v>青弋江芜湖景观、工业用水区</v>
          </cell>
          <cell r="T37" t="str">
            <v>保留</v>
          </cell>
          <cell r="U37" t="str">
            <v>入河口</v>
          </cell>
          <cell r="V37">
            <v>118.3573</v>
          </cell>
          <cell r="W37">
            <v>31.3267</v>
          </cell>
          <cell r="X37" t="str">
            <v>十一五,十二五,十三五,十四五</v>
          </cell>
          <cell r="Y37" t="str">
            <v>有</v>
          </cell>
          <cell r="Z37" t="str">
            <v>固定站</v>
          </cell>
          <cell r="AA37" t="str">
            <v>2023</v>
          </cell>
          <cell r="AB37" t="str">
            <v>10</v>
          </cell>
          <cell r="AC37">
            <v>21</v>
          </cell>
          <cell r="AD37" t="str">
            <v>Ⅱ</v>
          </cell>
          <cell r="AE37" t="str">
            <v>Ⅱ</v>
          </cell>
          <cell r="AF37" t="str">
            <v>Ⅱ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氨氮、总磷</v>
          </cell>
          <cell r="AK37" t="str">
            <v>溶解氧、高锰酸盐指数、氨氮、总磷</v>
          </cell>
          <cell r="AL37" t="str">
            <v>总磷</v>
          </cell>
          <cell r="AM37" t="str">
            <v>2023-10-08</v>
          </cell>
          <cell r="AN37" t="str">
            <v>-1</v>
          </cell>
          <cell r="AO37" t="str">
            <v>22.9</v>
          </cell>
          <cell r="AP37" t="str">
            <v>-1</v>
          </cell>
          <cell r="AQ37" t="str">
            <v>-1</v>
          </cell>
          <cell r="AR37" t="str">
            <v>28.3</v>
          </cell>
          <cell r="AS37" t="str">
            <v>-1</v>
          </cell>
          <cell r="AT37" t="str">
            <v>-1</v>
          </cell>
          <cell r="AU37" t="str">
            <v>8</v>
          </cell>
          <cell r="AV37" t="str">
            <v>7.5</v>
          </cell>
          <cell r="AW37" t="str">
            <v>2.0</v>
          </cell>
          <cell r="AX37" t="str">
            <v>12.0</v>
          </cell>
          <cell r="AY37" t="str">
            <v>0.2</v>
          </cell>
          <cell r="AZ37" t="str">
            <v>0.16</v>
          </cell>
          <cell r="BA37" t="str">
            <v>0.093</v>
          </cell>
          <cell r="BB37" t="str">
            <v>1.88</v>
          </cell>
          <cell r="BC37" t="str">
            <v>0.002</v>
          </cell>
          <cell r="BD37" t="str">
            <v>0.002</v>
          </cell>
          <cell r="BE37" t="str">
            <v>0.192</v>
          </cell>
          <cell r="BF37" t="str">
            <v>0.0002</v>
          </cell>
          <cell r="BG37" t="str">
            <v>0.0012</v>
          </cell>
          <cell r="BH37" t="str">
            <v>0.00002</v>
          </cell>
          <cell r="BI37" t="str">
            <v>0.00002</v>
          </cell>
          <cell r="BJ37" t="str">
            <v>0.002</v>
          </cell>
          <cell r="BK37" t="str">
            <v>0.0001</v>
          </cell>
          <cell r="BL37" t="str">
            <v>0.002</v>
          </cell>
          <cell r="BM37" t="str">
            <v>0.0002</v>
          </cell>
          <cell r="BN37" t="str">
            <v>0.005</v>
          </cell>
          <cell r="BO37" t="str">
            <v>0.02</v>
          </cell>
          <cell r="BP37" t="str">
            <v>0.005</v>
          </cell>
          <cell r="BQ37" t="str">
            <v>-1</v>
          </cell>
          <cell r="BR37" t="str">
            <v>-1</v>
          </cell>
          <cell r="BS37" t="str">
            <v>60.6</v>
          </cell>
          <cell r="BT37" t="str">
            <v>-1</v>
          </cell>
          <cell r="BU37" t="str">
            <v>-1</v>
          </cell>
          <cell r="BV37" t="str">
            <v>-1</v>
          </cell>
          <cell r="BW37" t="str">
            <v>-1</v>
          </cell>
          <cell r="BX37" t="str">
            <v>-1</v>
          </cell>
          <cell r="BY37" t="str">
            <v>-1</v>
          </cell>
          <cell r="BZ37" t="str">
            <v/>
          </cell>
        </row>
        <row r="38">
          <cell r="B38" t="str">
            <v>裕溪口</v>
          </cell>
          <cell r="C38" t="str">
            <v>巢湖流域</v>
          </cell>
          <cell r="D38" t="str">
            <v>安徽省</v>
          </cell>
          <cell r="E38" t="str">
            <v>芜湖市</v>
          </cell>
          <cell r="F38" t="str">
            <v>芜湖市</v>
          </cell>
          <cell r="G38" t="str">
            <v>鸠江区</v>
          </cell>
          <cell r="H38" t="str">
            <v>安徽省</v>
          </cell>
          <cell r="I38" t="str">
            <v>芜湖市</v>
          </cell>
          <cell r="J38" t="str">
            <v>出湖河流</v>
          </cell>
          <cell r="K38" t="str">
            <v>巢湖水系</v>
          </cell>
          <cell r="L38" t="str">
            <v>河流</v>
          </cell>
          <cell r="M38" t="str">
            <v>裕溪河</v>
          </cell>
          <cell r="N38" t="str">
            <v>14510320015</v>
          </cell>
          <cell r="O38" t="str">
            <v>长江</v>
          </cell>
        </row>
        <row r="38">
          <cell r="S38" t="str">
            <v>裕溪河居巢、和县农业用水区</v>
          </cell>
          <cell r="T38" t="str">
            <v>保留</v>
          </cell>
          <cell r="U38" t="str">
            <v>入河口</v>
          </cell>
          <cell r="V38">
            <v>118.308</v>
          </cell>
          <cell r="W38">
            <v>31.4288</v>
          </cell>
          <cell r="X38" t="str">
            <v>十一五,十二五,十三五,十四五</v>
          </cell>
          <cell r="Y38" t="str">
            <v>有</v>
          </cell>
          <cell r="Z38" t="str">
            <v>固定站</v>
          </cell>
          <cell r="AA38" t="str">
            <v>2023</v>
          </cell>
          <cell r="AB38" t="str">
            <v>10</v>
          </cell>
          <cell r="AC38">
            <v>21</v>
          </cell>
          <cell r="AD38" t="str">
            <v>Ⅲ</v>
          </cell>
          <cell r="AE38" t="str">
            <v>Ⅲ</v>
          </cell>
          <cell r="AF38" t="str">
            <v>Ⅲ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化学需氧量</v>
          </cell>
          <cell r="AK38" t="str">
            <v>溶解氧</v>
          </cell>
          <cell r="AL38" t="str">
            <v>铅</v>
          </cell>
          <cell r="AM38" t="str">
            <v>2023-10-16</v>
          </cell>
          <cell r="AN38" t="str">
            <v>-1</v>
          </cell>
          <cell r="AO38" t="str">
            <v>22.3</v>
          </cell>
          <cell r="AP38" t="str">
            <v>-1</v>
          </cell>
          <cell r="AQ38" t="str">
            <v>-1</v>
          </cell>
          <cell r="AR38" t="str">
            <v>34.6</v>
          </cell>
          <cell r="AS38" t="str">
            <v>-1</v>
          </cell>
          <cell r="AT38" t="str">
            <v>-1</v>
          </cell>
          <cell r="AU38" t="str">
            <v>7</v>
          </cell>
          <cell r="AV38" t="str">
            <v>6.4</v>
          </cell>
          <cell r="AW38" t="str">
            <v>2.9</v>
          </cell>
          <cell r="AX38" t="str">
            <v>18.0</v>
          </cell>
          <cell r="AY38" t="str">
            <v>0.2</v>
          </cell>
          <cell r="AZ38" t="str">
            <v>0.27</v>
          </cell>
          <cell r="BA38" t="str">
            <v>0.079</v>
          </cell>
          <cell r="BB38" t="str">
            <v>1.46</v>
          </cell>
          <cell r="BC38" t="str">
            <v>0.002</v>
          </cell>
          <cell r="BD38" t="str">
            <v>0.005</v>
          </cell>
          <cell r="BE38" t="str">
            <v>0.482</v>
          </cell>
          <cell r="BF38" t="str">
            <v>0.0002</v>
          </cell>
          <cell r="BG38" t="str">
            <v>0.0015</v>
          </cell>
          <cell r="BH38" t="str">
            <v>0.00002</v>
          </cell>
          <cell r="BI38" t="str">
            <v>0.00002</v>
          </cell>
          <cell r="BJ38" t="str">
            <v>0.002</v>
          </cell>
          <cell r="BK38" t="str">
            <v>0.0001</v>
          </cell>
          <cell r="BL38" t="str">
            <v>0.002</v>
          </cell>
          <cell r="BM38" t="str">
            <v>0.0004</v>
          </cell>
          <cell r="BN38" t="str">
            <v>0.005</v>
          </cell>
          <cell r="BO38" t="str">
            <v>0.02</v>
          </cell>
          <cell r="BP38" t="str">
            <v>0.005</v>
          </cell>
          <cell r="BQ38" t="str">
            <v>-1</v>
          </cell>
          <cell r="BR38" t="str">
            <v>-1</v>
          </cell>
          <cell r="BS38" t="str">
            <v>89.8</v>
          </cell>
          <cell r="BT38" t="str">
            <v>-1</v>
          </cell>
          <cell r="BU38" t="str">
            <v>-1</v>
          </cell>
          <cell r="BV38" t="str">
            <v>-1</v>
          </cell>
          <cell r="BW38" t="str">
            <v>-1</v>
          </cell>
          <cell r="BX38" t="str">
            <v>-1</v>
          </cell>
          <cell r="BY38" t="str">
            <v>-1</v>
          </cell>
          <cell r="BZ38" t="str">
            <v/>
          </cell>
        </row>
        <row r="39">
          <cell r="B39" t="str">
            <v>荻港</v>
          </cell>
          <cell r="C39" t="str">
            <v>长江流域</v>
          </cell>
          <cell r="D39" t="str">
            <v>安徽省</v>
          </cell>
          <cell r="E39" t="str">
            <v>芜湖市, 铜陵市</v>
          </cell>
          <cell r="F39" t="str">
            <v>芜湖市,铜陵市</v>
          </cell>
          <cell r="G39" t="str">
            <v>义安区、繁昌县</v>
          </cell>
          <cell r="H39" t="str">
            <v>安徽省</v>
          </cell>
          <cell r="I39" t="str">
            <v>芜湖市</v>
          </cell>
          <cell r="J39" t="str">
            <v>一级</v>
          </cell>
          <cell r="K39" t="str">
            <v>长江水系</v>
          </cell>
          <cell r="L39" t="str">
            <v>河流</v>
          </cell>
          <cell r="M39" t="str">
            <v>黄浒河</v>
          </cell>
          <cell r="N39" t="str">
            <v>14502050524</v>
          </cell>
          <cell r="O39" t="str">
            <v>长江</v>
          </cell>
        </row>
        <row r="39">
          <cell r="S39" t="str">
            <v/>
          </cell>
          <cell r="T39" t="str">
            <v>保留</v>
          </cell>
          <cell r="U39" t="str">
            <v>市界（芜湖市、铜陵市）</v>
          </cell>
          <cell r="V39">
            <v>118.0633</v>
          </cell>
          <cell r="W39">
            <v>31.0179</v>
          </cell>
          <cell r="X39" t="str">
            <v>十三五,十四五</v>
          </cell>
          <cell r="Y39" t="str">
            <v>有</v>
          </cell>
          <cell r="Z39" t="str">
            <v>固定站</v>
          </cell>
          <cell r="AA39" t="str">
            <v>2023</v>
          </cell>
          <cell r="AB39" t="str">
            <v>10</v>
          </cell>
          <cell r="AC39">
            <v>21</v>
          </cell>
          <cell r="AD39" t="str">
            <v>Ⅱ</v>
          </cell>
          <cell r="AE39" t="str">
            <v>Ⅱ</v>
          </cell>
          <cell r="AF39" t="str">
            <v>Ⅲ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高锰酸盐指数、氨氮、总磷</v>
          </cell>
          <cell r="AK39" t="str">
            <v>溶解氧、高锰酸盐指数、氨氮、总磷</v>
          </cell>
          <cell r="AL39" t="str">
            <v>化学需氧量</v>
          </cell>
          <cell r="AM39" t="str">
            <v>2023-10-07</v>
          </cell>
          <cell r="AN39" t="str">
            <v>-1</v>
          </cell>
          <cell r="AO39" t="str">
            <v>21.6</v>
          </cell>
          <cell r="AP39" t="str">
            <v>-1</v>
          </cell>
          <cell r="AQ39" t="str">
            <v>-1</v>
          </cell>
          <cell r="AR39" t="str">
            <v>48.0</v>
          </cell>
          <cell r="AS39" t="str">
            <v>-1</v>
          </cell>
          <cell r="AT39" t="str">
            <v>-1</v>
          </cell>
          <cell r="AU39" t="str">
            <v>8</v>
          </cell>
          <cell r="AV39" t="str">
            <v>8.3</v>
          </cell>
          <cell r="AW39" t="str">
            <v>2.3</v>
          </cell>
          <cell r="AX39" t="str">
            <v>12.0</v>
          </cell>
          <cell r="AY39" t="str">
            <v>0.8</v>
          </cell>
          <cell r="AZ39" t="str">
            <v>0.24</v>
          </cell>
          <cell r="BA39" t="str">
            <v>0.066</v>
          </cell>
          <cell r="BB39" t="str">
            <v>1.74</v>
          </cell>
          <cell r="BC39" t="str">
            <v>0.003</v>
          </cell>
          <cell r="BD39" t="str">
            <v>0.009</v>
          </cell>
          <cell r="BE39" t="str">
            <v>0.179</v>
          </cell>
          <cell r="BF39" t="str">
            <v>0.0002</v>
          </cell>
          <cell r="BG39" t="str">
            <v>0.0010</v>
          </cell>
          <cell r="BH39" t="str">
            <v>0.00002</v>
          </cell>
          <cell r="BI39" t="str">
            <v>0.00022</v>
          </cell>
          <cell r="BJ39" t="str">
            <v>0.002</v>
          </cell>
          <cell r="BK39" t="str">
            <v>0.0002</v>
          </cell>
          <cell r="BL39" t="str">
            <v>0.002</v>
          </cell>
          <cell r="BM39" t="str">
            <v>0.0003</v>
          </cell>
          <cell r="BN39" t="str">
            <v>0.005</v>
          </cell>
          <cell r="BO39" t="str">
            <v>0.02</v>
          </cell>
          <cell r="BP39" t="str">
            <v>0.005</v>
          </cell>
          <cell r="BQ39" t="str">
            <v>-1</v>
          </cell>
          <cell r="BR39" t="str">
            <v>-1</v>
          </cell>
          <cell r="BS39" t="str">
            <v>37.7</v>
          </cell>
          <cell r="BT39" t="str">
            <v>-1</v>
          </cell>
          <cell r="BU39" t="str">
            <v>-1</v>
          </cell>
          <cell r="BV39" t="str">
            <v>-1</v>
          </cell>
          <cell r="BW39" t="str">
            <v>-1</v>
          </cell>
          <cell r="BX39" t="str">
            <v>-1</v>
          </cell>
          <cell r="BY39" t="str">
            <v>-1</v>
          </cell>
          <cell r="BZ39" t="str">
            <v/>
          </cell>
        </row>
        <row r="40">
          <cell r="B40" t="str">
            <v>澛港桥</v>
          </cell>
          <cell r="C40" t="str">
            <v>长江流域</v>
          </cell>
          <cell r="D40" t="str">
            <v>安徽省</v>
          </cell>
          <cell r="E40" t="str">
            <v>芜湖市</v>
          </cell>
          <cell r="F40" t="str">
            <v>芜湖市</v>
          </cell>
          <cell r="G40" t="str">
            <v>繁昌县、南陵县、三山区、弋江区</v>
          </cell>
          <cell r="H40" t="str">
            <v>安徽省</v>
          </cell>
          <cell r="I40" t="str">
            <v>芜湖市</v>
          </cell>
          <cell r="J40" t="str">
            <v>一级</v>
          </cell>
          <cell r="K40" t="str">
            <v>长江水系</v>
          </cell>
          <cell r="L40" t="str">
            <v>河流</v>
          </cell>
          <cell r="M40" t="str">
            <v>漳河(皖)</v>
          </cell>
          <cell r="N40" t="str">
            <v>14502050314</v>
          </cell>
          <cell r="O40" t="str">
            <v>长江</v>
          </cell>
        </row>
        <row r="40">
          <cell r="S40" t="str">
            <v/>
          </cell>
          <cell r="T40" t="str">
            <v>保留</v>
          </cell>
          <cell r="U40" t="str">
            <v>入河口</v>
          </cell>
          <cell r="V40">
            <v>118.3338</v>
          </cell>
          <cell r="W40">
            <v>31.2695</v>
          </cell>
          <cell r="X40" t="str">
            <v>十三五,十四五</v>
          </cell>
          <cell r="Y40" t="str">
            <v>有</v>
          </cell>
          <cell r="Z40" t="str">
            <v>固定站</v>
          </cell>
          <cell r="AA40" t="str">
            <v>2023</v>
          </cell>
          <cell r="AB40" t="str">
            <v>10</v>
          </cell>
          <cell r="AC40">
            <v>21</v>
          </cell>
          <cell r="AD40" t="str">
            <v>Ⅱ</v>
          </cell>
          <cell r="AE40" t="str">
            <v>Ⅱ</v>
          </cell>
          <cell r="AF40" t="str">
            <v>Ⅱ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溶解氧、高锰酸盐指数、氨氮、总磷</v>
          </cell>
          <cell r="AK40" t="str">
            <v>溶解氧、高锰酸盐指数、氨氮、总磷</v>
          </cell>
          <cell r="AL40" t="str">
            <v>高锰酸盐指数、氨氮、总磷</v>
          </cell>
          <cell r="AM40" t="str">
            <v>2023-10-08</v>
          </cell>
          <cell r="AN40" t="str">
            <v>-1</v>
          </cell>
          <cell r="AO40" t="str">
            <v>22.9</v>
          </cell>
          <cell r="AP40" t="str">
            <v>-1</v>
          </cell>
          <cell r="AQ40" t="str">
            <v>-1</v>
          </cell>
          <cell r="AR40" t="str">
            <v>19.5</v>
          </cell>
          <cell r="AS40" t="str">
            <v>-1</v>
          </cell>
          <cell r="AT40" t="str">
            <v>-1</v>
          </cell>
          <cell r="AU40" t="str">
            <v>8</v>
          </cell>
          <cell r="AV40" t="str">
            <v>7.2</v>
          </cell>
          <cell r="AW40" t="str">
            <v>3.0</v>
          </cell>
          <cell r="AX40" t="str">
            <v>9.7</v>
          </cell>
          <cell r="AY40" t="str">
            <v>0.8</v>
          </cell>
          <cell r="AZ40" t="str">
            <v>0.23</v>
          </cell>
          <cell r="BA40" t="str">
            <v>0.064</v>
          </cell>
          <cell r="BB40" t="str">
            <v>1.49</v>
          </cell>
          <cell r="BC40" t="str">
            <v>0.001</v>
          </cell>
          <cell r="BD40" t="str">
            <v>0.003</v>
          </cell>
          <cell r="BE40" t="str">
            <v>0.211</v>
          </cell>
          <cell r="BF40" t="str">
            <v>0.0002</v>
          </cell>
          <cell r="BG40" t="str">
            <v>0.0009</v>
          </cell>
          <cell r="BH40" t="str">
            <v>0.00002</v>
          </cell>
          <cell r="BI40" t="str">
            <v>0.00002</v>
          </cell>
          <cell r="BJ40" t="str">
            <v>0.002</v>
          </cell>
          <cell r="BK40" t="str">
            <v>0.0002</v>
          </cell>
          <cell r="BL40" t="str">
            <v>0.002</v>
          </cell>
          <cell r="BM40" t="str">
            <v>0.0002</v>
          </cell>
          <cell r="BN40" t="str">
            <v>0.005</v>
          </cell>
          <cell r="BO40" t="str">
            <v>0.02</v>
          </cell>
          <cell r="BP40" t="str">
            <v>0.005</v>
          </cell>
          <cell r="BQ40" t="str">
            <v>-1</v>
          </cell>
          <cell r="BR40" t="str">
            <v>-1</v>
          </cell>
          <cell r="BS40" t="str">
            <v>24.0</v>
          </cell>
          <cell r="BT40" t="str">
            <v>-1</v>
          </cell>
          <cell r="BU40" t="str">
            <v>-1</v>
          </cell>
          <cell r="BV40" t="str">
            <v>-1</v>
          </cell>
          <cell r="BW40" t="str">
            <v>-1</v>
          </cell>
          <cell r="BX40" t="str">
            <v>-1</v>
          </cell>
          <cell r="BY40" t="str">
            <v>-1</v>
          </cell>
          <cell r="BZ40" t="str">
            <v/>
          </cell>
        </row>
        <row r="41">
          <cell r="B41" t="str">
            <v>西河入裕溪河口</v>
          </cell>
          <cell r="C41" t="str">
            <v>巢湖流域</v>
          </cell>
          <cell r="D41" t="str">
            <v>安徽省</v>
          </cell>
          <cell r="E41" t="str">
            <v>芜湖市</v>
          </cell>
          <cell r="F41" t="str">
            <v>芜湖市</v>
          </cell>
          <cell r="G41" t="str">
            <v>无为县</v>
          </cell>
          <cell r="H41" t="str">
            <v>安徽省</v>
          </cell>
          <cell r="I41" t="str">
            <v>芜湖市</v>
          </cell>
          <cell r="J41" t="str">
            <v>二级</v>
          </cell>
          <cell r="K41" t="str">
            <v>巢湖水系</v>
          </cell>
          <cell r="L41" t="str">
            <v>河流</v>
          </cell>
          <cell r="M41" t="str">
            <v>西河</v>
          </cell>
          <cell r="N41" t="str">
            <v>14510320016</v>
          </cell>
          <cell r="O41" t="str">
            <v>裕溪河</v>
          </cell>
        </row>
        <row r="41">
          <cell r="S41" t="str">
            <v/>
          </cell>
          <cell r="T41" t="str">
            <v>新增</v>
          </cell>
          <cell r="U41" t="str">
            <v>入河口</v>
          </cell>
          <cell r="V41">
            <v>117.974</v>
          </cell>
          <cell r="W41">
            <v>31.4334</v>
          </cell>
          <cell r="X41" t="str">
            <v>十四五</v>
          </cell>
          <cell r="Y41" t="str">
            <v>没有</v>
          </cell>
          <cell r="Z41" t="str">
            <v>-</v>
          </cell>
          <cell r="AA41" t="str">
            <v>2023</v>
          </cell>
          <cell r="AB41" t="str">
            <v>10</v>
          </cell>
          <cell r="AC41">
            <v>21</v>
          </cell>
          <cell r="AD41" t="str">
            <v>Ⅱ</v>
          </cell>
          <cell r="AE41" t="str">
            <v>Ⅳ</v>
          </cell>
          <cell r="AF41" t="str">
            <v>Ⅲ</v>
          </cell>
          <cell r="AG41" t="str">
            <v>-</v>
          </cell>
          <cell r="AH41" t="str">
            <v>溶解氧</v>
          </cell>
          <cell r="AI41" t="str">
            <v>-</v>
          </cell>
          <cell r="AJ41" t="str">
            <v>溶解氧、高锰酸盐指数、总磷</v>
          </cell>
          <cell r="AK41" t="str">
            <v>溶解氧</v>
          </cell>
          <cell r="AL41" t="str">
            <v>化学需氧量</v>
          </cell>
          <cell r="AM41" t="str">
            <v>2023-10-22</v>
          </cell>
          <cell r="AN41" t="str">
            <v>-1</v>
          </cell>
          <cell r="AO41" t="str">
            <v>20.9</v>
          </cell>
          <cell r="AP41" t="str">
            <v>-1</v>
          </cell>
          <cell r="AQ41" t="str">
            <v>-1</v>
          </cell>
          <cell r="AR41" t="str">
            <v>40.1</v>
          </cell>
          <cell r="AS41" t="str">
            <v>-1</v>
          </cell>
          <cell r="AT41" t="str">
            <v>-1</v>
          </cell>
          <cell r="AU41" t="str">
            <v>8</v>
          </cell>
          <cell r="AV41" t="str">
            <v>6.3</v>
          </cell>
          <cell r="AW41" t="str">
            <v>3.9</v>
          </cell>
          <cell r="AX41" t="str">
            <v>14.7</v>
          </cell>
          <cell r="AY41" t="str">
            <v>0.8</v>
          </cell>
          <cell r="AZ41" t="str">
            <v>0.14</v>
          </cell>
          <cell r="BA41" t="str">
            <v>0.097</v>
          </cell>
          <cell r="BB41" t="str">
            <v>0.92</v>
          </cell>
          <cell r="BC41" t="str">
            <v>0.003</v>
          </cell>
          <cell r="BD41" t="str">
            <v>0.002</v>
          </cell>
          <cell r="BE41" t="str">
            <v>0.542</v>
          </cell>
          <cell r="BF41" t="str">
            <v>0.0002</v>
          </cell>
          <cell r="BG41" t="str">
            <v>0.0011</v>
          </cell>
          <cell r="BH41" t="str">
            <v>0.00002</v>
          </cell>
          <cell r="BI41" t="str">
            <v>0.00005</v>
          </cell>
          <cell r="BJ41" t="str">
            <v>0.002</v>
          </cell>
          <cell r="BK41" t="str">
            <v>0.001</v>
          </cell>
          <cell r="BL41" t="str">
            <v>0.002</v>
          </cell>
          <cell r="BM41" t="str">
            <v>0.0002</v>
          </cell>
          <cell r="BN41" t="str">
            <v>0.005</v>
          </cell>
          <cell r="BO41" t="str">
            <v>0.02</v>
          </cell>
          <cell r="BP41" t="str">
            <v>0.005</v>
          </cell>
          <cell r="BQ41" t="str">
            <v>-1</v>
          </cell>
          <cell r="BR41" t="str">
            <v>-1</v>
          </cell>
          <cell r="BS41" t="str">
            <v>38.1</v>
          </cell>
          <cell r="BT41" t="str">
            <v>-1</v>
          </cell>
          <cell r="BU41" t="str">
            <v>-1</v>
          </cell>
          <cell r="BV41" t="str">
            <v>-1</v>
          </cell>
          <cell r="BW41" t="str">
            <v>-1</v>
          </cell>
          <cell r="BX41" t="str">
            <v>-1</v>
          </cell>
          <cell r="BY41" t="str">
            <v>-1</v>
          </cell>
          <cell r="BZ41" t="str">
            <v/>
          </cell>
        </row>
        <row r="42">
          <cell r="B42" t="str">
            <v>三里埂</v>
          </cell>
          <cell r="C42" t="str">
            <v>长江流域</v>
          </cell>
          <cell r="D42" t="str">
            <v>安徽省</v>
          </cell>
          <cell r="E42" t="str">
            <v>芜湖市, 马鞍山市</v>
          </cell>
          <cell r="F42" t="str">
            <v>芜湖市,马鞍山市</v>
          </cell>
          <cell r="G42" t="str">
            <v>芜湖县</v>
          </cell>
          <cell r="H42" t="str">
            <v>安徽省</v>
          </cell>
          <cell r="I42" t="str">
            <v>马鞍山市</v>
          </cell>
          <cell r="J42" t="str">
            <v>二级</v>
          </cell>
          <cell r="K42" t="str">
            <v>长江水系</v>
          </cell>
          <cell r="L42" t="str">
            <v>河流</v>
          </cell>
          <cell r="M42" t="str">
            <v>青山河</v>
          </cell>
          <cell r="N42" t="str">
            <v>14502050494</v>
          </cell>
          <cell r="O42" t="str">
            <v>姑溪河</v>
          </cell>
        </row>
        <row r="42">
          <cell r="S42" t="str">
            <v/>
          </cell>
          <cell r="T42" t="str">
            <v>新增</v>
          </cell>
          <cell r="U42" t="str">
            <v>市界（芜湖市、马鞍山市）</v>
          </cell>
          <cell r="V42">
            <v>118.5691</v>
          </cell>
          <cell r="W42">
            <v>31.2995</v>
          </cell>
          <cell r="X42" t="str">
            <v>十四五</v>
          </cell>
          <cell r="Y42" t="str">
            <v>没有</v>
          </cell>
          <cell r="Z42" t="str">
            <v>-</v>
          </cell>
          <cell r="AA42" t="str">
            <v>2023</v>
          </cell>
          <cell r="AB42" t="str">
            <v>10</v>
          </cell>
          <cell r="AC42">
            <v>21</v>
          </cell>
          <cell r="AD42" t="str">
            <v>Ⅱ</v>
          </cell>
          <cell r="AE42" t="str">
            <v>Ⅱ</v>
          </cell>
          <cell r="AF42" t="str">
            <v>Ⅲ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溶解氧、高锰酸盐指数、总磷</v>
          </cell>
          <cell r="AK42" t="str">
            <v>溶解氧、总磷</v>
          </cell>
          <cell r="AL42" t="str">
            <v>化学需氧量</v>
          </cell>
          <cell r="AM42" t="str">
            <v>2023-10-16</v>
          </cell>
          <cell r="AN42" t="str">
            <v>-1</v>
          </cell>
          <cell r="AO42" t="str">
            <v>23.5</v>
          </cell>
          <cell r="AP42" t="str">
            <v>-1</v>
          </cell>
          <cell r="AQ42" t="str">
            <v>-1</v>
          </cell>
          <cell r="AR42" t="str">
            <v>26.8</v>
          </cell>
          <cell r="AS42" t="str">
            <v>-1</v>
          </cell>
          <cell r="AT42" t="str">
            <v>-1</v>
          </cell>
          <cell r="AU42" t="str">
            <v>8</v>
          </cell>
          <cell r="AV42" t="str">
            <v>7.4</v>
          </cell>
          <cell r="AW42" t="str">
            <v>2.4</v>
          </cell>
          <cell r="AX42" t="str">
            <v>7.0</v>
          </cell>
          <cell r="AY42" t="str">
            <v>0.6</v>
          </cell>
          <cell r="AZ42" t="str">
            <v>0.06</v>
          </cell>
          <cell r="BA42" t="str">
            <v>0.075</v>
          </cell>
          <cell r="BB42" t="str">
            <v>1.26</v>
          </cell>
          <cell r="BC42" t="str">
            <v>0.003</v>
          </cell>
          <cell r="BD42" t="str">
            <v>0.002</v>
          </cell>
          <cell r="BE42" t="str">
            <v>0.174</v>
          </cell>
          <cell r="BF42" t="str">
            <v>0.0002</v>
          </cell>
          <cell r="BG42" t="str">
            <v>0.0012</v>
          </cell>
          <cell r="BH42" t="str">
            <v>0.00002</v>
          </cell>
          <cell r="BI42" t="str">
            <v>0.00005</v>
          </cell>
          <cell r="BJ42" t="str">
            <v>0.002</v>
          </cell>
          <cell r="BK42" t="str">
            <v>0.001</v>
          </cell>
          <cell r="BL42" t="str">
            <v>0.002</v>
          </cell>
          <cell r="BM42" t="str">
            <v>0.0002</v>
          </cell>
          <cell r="BN42" t="str">
            <v>0.005</v>
          </cell>
          <cell r="BO42" t="str">
            <v>0.02</v>
          </cell>
          <cell r="BP42" t="str">
            <v>0.005</v>
          </cell>
          <cell r="BQ42" t="str">
            <v>-1</v>
          </cell>
          <cell r="BR42" t="str">
            <v>-1</v>
          </cell>
          <cell r="BS42" t="str">
            <v>27.4</v>
          </cell>
          <cell r="BT42" t="str">
            <v>-1</v>
          </cell>
          <cell r="BU42" t="str">
            <v>-1</v>
          </cell>
          <cell r="BV42" t="str">
            <v>-1</v>
          </cell>
          <cell r="BW42" t="str">
            <v>-1</v>
          </cell>
          <cell r="BX42" t="str">
            <v>-1</v>
          </cell>
          <cell r="BY42" t="str">
            <v>-1</v>
          </cell>
          <cell r="BZ42" t="str">
            <v/>
          </cell>
        </row>
        <row r="43">
          <cell r="B43" t="str">
            <v>乔木</v>
          </cell>
          <cell r="C43" t="str">
            <v>长江流域</v>
          </cell>
          <cell r="D43" t="str">
            <v>安徽省</v>
          </cell>
          <cell r="E43" t="str">
            <v>芜湖市</v>
          </cell>
          <cell r="F43" t="str">
            <v>芜湖市</v>
          </cell>
          <cell r="G43" t="str">
            <v>南陵县</v>
          </cell>
          <cell r="H43" t="str">
            <v>安徽省</v>
          </cell>
          <cell r="I43" t="str">
            <v>池州市</v>
          </cell>
          <cell r="J43" t="str">
            <v>二级</v>
          </cell>
          <cell r="K43" t="str">
            <v>长江水系</v>
          </cell>
          <cell r="L43" t="str">
            <v>河流</v>
          </cell>
          <cell r="M43" t="str">
            <v>七星河</v>
          </cell>
          <cell r="N43" t="str">
            <v>14502050003</v>
          </cell>
          <cell r="O43" t="str">
            <v>青通河</v>
          </cell>
        </row>
        <row r="43">
          <cell r="S43" t="str">
            <v/>
          </cell>
          <cell r="T43" t="str">
            <v>新增</v>
          </cell>
          <cell r="U43" t="str">
            <v>市界（芜湖市-池州市）</v>
          </cell>
          <cell r="V43">
            <v>118.1191</v>
          </cell>
          <cell r="W43">
            <v>30.7059</v>
          </cell>
          <cell r="X43" t="str">
            <v>十四五</v>
          </cell>
          <cell r="Y43" t="str">
            <v>没有</v>
          </cell>
          <cell r="Z43" t="str">
            <v>-</v>
          </cell>
          <cell r="AA43" t="str">
            <v>2023</v>
          </cell>
          <cell r="AB43" t="str">
            <v>10</v>
          </cell>
          <cell r="AC43">
            <v>21</v>
          </cell>
          <cell r="AD43" t="str">
            <v>Ⅱ</v>
          </cell>
          <cell r="AE43" t="str">
            <v>Ⅱ</v>
          </cell>
          <cell r="AF43" t="str">
            <v>Ⅲ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总磷</v>
          </cell>
          <cell r="AK43" t="str">
            <v>高锰酸盐指数、总磷</v>
          </cell>
          <cell r="AL43" t="str">
            <v>化学需氧量</v>
          </cell>
          <cell r="AM43" t="str">
            <v>2023-10-19</v>
          </cell>
          <cell r="AN43" t="str">
            <v>-1</v>
          </cell>
          <cell r="AO43" t="str">
            <v>20.9</v>
          </cell>
          <cell r="AP43" t="str">
            <v>-1</v>
          </cell>
          <cell r="AQ43" t="str">
            <v>-1</v>
          </cell>
          <cell r="AR43" t="str">
            <v>22.3</v>
          </cell>
          <cell r="AS43" t="str">
            <v>-1</v>
          </cell>
          <cell r="AT43" t="str">
            <v>-1</v>
          </cell>
          <cell r="AU43" t="str">
            <v>8</v>
          </cell>
          <cell r="AV43" t="str">
            <v>9.8</v>
          </cell>
          <cell r="AW43" t="str">
            <v>1.5</v>
          </cell>
          <cell r="AX43" t="str">
            <v>2.0</v>
          </cell>
          <cell r="AY43" t="str">
            <v>0.2</v>
          </cell>
          <cell r="AZ43" t="str">
            <v>0.08</v>
          </cell>
          <cell r="BA43" t="str">
            <v>0.030</v>
          </cell>
          <cell r="BB43" t="str">
            <v>0.59</v>
          </cell>
          <cell r="BC43" t="str">
            <v>0.001</v>
          </cell>
          <cell r="BD43" t="str">
            <v>0.0004</v>
          </cell>
          <cell r="BE43" t="str">
            <v>0.083</v>
          </cell>
          <cell r="BF43" t="str">
            <v>0.0002</v>
          </cell>
          <cell r="BG43" t="str">
            <v>0.0003</v>
          </cell>
          <cell r="BH43" t="str">
            <v>0.00002</v>
          </cell>
          <cell r="BI43" t="str">
            <v>0.00002</v>
          </cell>
          <cell r="BJ43" t="str">
            <v>0.002</v>
          </cell>
          <cell r="BK43" t="str">
            <v>0.00004</v>
          </cell>
          <cell r="BL43" t="str">
            <v>0.002</v>
          </cell>
          <cell r="BM43" t="str">
            <v>0.0003</v>
          </cell>
          <cell r="BN43" t="str">
            <v>0.005</v>
          </cell>
          <cell r="BO43" t="str">
            <v>0.02</v>
          </cell>
          <cell r="BP43" t="str">
            <v>0.005</v>
          </cell>
          <cell r="BQ43" t="str">
            <v>-1</v>
          </cell>
          <cell r="BR43" t="str">
            <v>-1</v>
          </cell>
          <cell r="BS43" t="str">
            <v>4.2</v>
          </cell>
          <cell r="BT43" t="str">
            <v>-1</v>
          </cell>
          <cell r="BU43" t="str">
            <v>-1</v>
          </cell>
          <cell r="BV43" t="str">
            <v>-1</v>
          </cell>
          <cell r="BW43" t="str">
            <v>-1</v>
          </cell>
          <cell r="BX43" t="str">
            <v>-1</v>
          </cell>
          <cell r="BY43" t="str">
            <v>-1</v>
          </cell>
          <cell r="BZ43" t="str">
            <v/>
          </cell>
        </row>
        <row r="44">
          <cell r="B44" t="str">
            <v>沫河口</v>
          </cell>
          <cell r="C44" t="str">
            <v>淮河流域</v>
          </cell>
          <cell r="D44" t="str">
            <v>安徽省</v>
          </cell>
          <cell r="E44" t="str">
            <v>蚌埠市</v>
          </cell>
          <cell r="F44" t="str">
            <v>蚌埠市</v>
          </cell>
          <cell r="G44" t="str">
            <v>蚌山区、淮上区、龙子湖区、禹会区</v>
          </cell>
          <cell r="H44" t="str">
            <v>安徽省</v>
          </cell>
          <cell r="I44" t="str">
            <v>蚌埠市</v>
          </cell>
          <cell r="J44" t="str">
            <v>干流</v>
          </cell>
          <cell r="K44" t="str">
            <v>淮河水系</v>
          </cell>
          <cell r="L44" t="str">
            <v>河流</v>
          </cell>
          <cell r="M44" t="str">
            <v>淮河</v>
          </cell>
          <cell r="N44" t="str">
            <v>14511130077</v>
          </cell>
          <cell r="O44" t="str">
            <v>洪泽湖</v>
          </cell>
        </row>
        <row r="44">
          <cell r="S44" t="str">
            <v>淮河蚌埠景观娱乐、排污控制区/淮河蚌埠、滁州农业用水区</v>
          </cell>
          <cell r="T44" t="str">
            <v>保留</v>
          </cell>
          <cell r="U44" t="str">
            <v>—</v>
          </cell>
          <cell r="V44">
            <v>117.5357</v>
          </cell>
          <cell r="W44">
            <v>32.9793</v>
          </cell>
          <cell r="X44" t="str">
            <v>十一五,十二五,十三五,十四五</v>
          </cell>
          <cell r="Y44" t="str">
            <v>有</v>
          </cell>
          <cell r="Z44" t="str">
            <v>固定站</v>
          </cell>
          <cell r="AA44" t="str">
            <v>2023</v>
          </cell>
          <cell r="AB44" t="str">
            <v>10</v>
          </cell>
          <cell r="AC44">
            <v>21</v>
          </cell>
          <cell r="AD44" t="str">
            <v>Ⅲ</v>
          </cell>
          <cell r="AE44" t="str">
            <v>Ⅲ</v>
          </cell>
          <cell r="AF44" t="str">
            <v>Ⅲ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溶解氧、高锰酸盐指数、总磷</v>
          </cell>
          <cell r="AK44" t="str">
            <v>溶解氧、总磷</v>
          </cell>
          <cell r="AL44" t="str">
            <v>总磷</v>
          </cell>
          <cell r="AM44" t="str">
            <v>2023-10-10</v>
          </cell>
          <cell r="AN44" t="str">
            <v>-1</v>
          </cell>
          <cell r="AO44" t="str">
            <v>21.7</v>
          </cell>
          <cell r="AP44" t="str">
            <v>-1</v>
          </cell>
          <cell r="AQ44" t="str">
            <v>-1</v>
          </cell>
          <cell r="AR44" t="str">
            <v>49.4</v>
          </cell>
          <cell r="AS44" t="str">
            <v>-1</v>
          </cell>
          <cell r="AT44" t="str">
            <v>-1</v>
          </cell>
          <cell r="AU44" t="str">
            <v>8</v>
          </cell>
          <cell r="AV44" t="str">
            <v>5.4</v>
          </cell>
          <cell r="AW44" t="str">
            <v>4.6</v>
          </cell>
          <cell r="AX44" t="str">
            <v>11.6</v>
          </cell>
          <cell r="AY44" t="str">
            <v>1.2</v>
          </cell>
          <cell r="AZ44" t="str">
            <v>0.11</v>
          </cell>
          <cell r="BA44" t="str">
            <v>0.151</v>
          </cell>
          <cell r="BB44" t="str">
            <v>2.87</v>
          </cell>
          <cell r="BC44" t="str">
            <v>0.002</v>
          </cell>
          <cell r="BD44" t="str">
            <v>0.006</v>
          </cell>
          <cell r="BE44" t="str">
            <v>0.516</v>
          </cell>
          <cell r="BF44" t="str">
            <v>0.0002</v>
          </cell>
          <cell r="BG44" t="str">
            <v>0.0003</v>
          </cell>
          <cell r="BH44" t="str">
            <v>0.00002</v>
          </cell>
          <cell r="BI44" t="str">
            <v>0.00002</v>
          </cell>
          <cell r="BJ44" t="str">
            <v>0.002</v>
          </cell>
          <cell r="BK44" t="str">
            <v>0.001</v>
          </cell>
          <cell r="BL44" t="str">
            <v>0.002</v>
          </cell>
          <cell r="BM44" t="str">
            <v>0.0002</v>
          </cell>
          <cell r="BN44" t="str">
            <v>0.005</v>
          </cell>
          <cell r="BO44" t="str">
            <v>0.02</v>
          </cell>
          <cell r="BP44" t="str">
            <v>0.005</v>
          </cell>
          <cell r="BQ44" t="str">
            <v>-1</v>
          </cell>
          <cell r="BR44" t="str">
            <v>-1</v>
          </cell>
          <cell r="BS44" t="str">
            <v>42.4</v>
          </cell>
          <cell r="BT44" t="str">
            <v>-1</v>
          </cell>
          <cell r="BU44" t="str">
            <v>-1</v>
          </cell>
          <cell r="BV44" t="str">
            <v>-1</v>
          </cell>
          <cell r="BW44" t="str">
            <v>-1</v>
          </cell>
          <cell r="BX44" t="str">
            <v>-1</v>
          </cell>
          <cell r="BY44" t="str">
            <v>-1</v>
          </cell>
          <cell r="BZ44" t="str">
            <v/>
          </cell>
        </row>
        <row r="45">
          <cell r="B45" t="str">
            <v>龙亢</v>
          </cell>
          <cell r="C45" t="str">
            <v>淮河流域</v>
          </cell>
          <cell r="D45" t="str">
            <v>安徽省</v>
          </cell>
          <cell r="E45" t="str">
            <v>亳州市</v>
          </cell>
          <cell r="F45" t="str">
            <v>亳州市</v>
          </cell>
          <cell r="G45" t="str">
            <v>利辛县、蒙城县</v>
          </cell>
          <cell r="H45" t="str">
            <v>安徽省</v>
          </cell>
          <cell r="I45" t="str">
            <v>亳州市</v>
          </cell>
          <cell r="J45" t="str">
            <v>一级</v>
          </cell>
          <cell r="K45" t="str">
            <v>淮河水系</v>
          </cell>
          <cell r="L45" t="str">
            <v>河流</v>
          </cell>
          <cell r="M45" t="str">
            <v>涡河</v>
          </cell>
          <cell r="N45" t="str">
            <v>14511130072</v>
          </cell>
          <cell r="O45" t="str">
            <v>淮河</v>
          </cell>
        </row>
        <row r="45">
          <cell r="S45" t="str">
            <v>涡河亳州景观、工业用水区/涡河谯城、怀远农业用水区</v>
          </cell>
          <cell r="T45" t="str">
            <v>调整</v>
          </cell>
          <cell r="U45" t="str">
            <v>市界（亳州市-蚌埠市）</v>
          </cell>
          <cell r="V45">
            <v>116.8031</v>
          </cell>
          <cell r="W45">
            <v>33.1625</v>
          </cell>
          <cell r="X45" t="str">
            <v>十二五,十三五,十四五</v>
          </cell>
          <cell r="Y45" t="str">
            <v>有</v>
          </cell>
          <cell r="Z45" t="str">
            <v>固定站</v>
          </cell>
          <cell r="AA45" t="str">
            <v>2023</v>
          </cell>
          <cell r="AB45" t="str">
            <v>10</v>
          </cell>
          <cell r="AC45">
            <v>21</v>
          </cell>
          <cell r="AD45" t="str">
            <v>Ⅳ</v>
          </cell>
          <cell r="AE45" t="str">
            <v>Ⅳ</v>
          </cell>
          <cell r="AF45" t="str">
            <v>Ⅱ</v>
          </cell>
          <cell r="AG45" t="str">
            <v>溶解氧</v>
          </cell>
          <cell r="AH45" t="str">
            <v>溶解氧</v>
          </cell>
          <cell r="AI45" t="str">
            <v>-</v>
          </cell>
          <cell r="AJ45" t="str">
            <v>溶解氧</v>
          </cell>
          <cell r="AK45" t="str">
            <v>溶解氧</v>
          </cell>
          <cell r="AL45" t="str">
            <v>溶解氧、高锰酸盐指数、氨氮、总磷</v>
          </cell>
          <cell r="AM45" t="str">
            <v>2023-10-19</v>
          </cell>
          <cell r="AN45" t="str">
            <v>-1</v>
          </cell>
          <cell r="AO45" t="str">
            <v>22.0</v>
          </cell>
          <cell r="AP45" t="str">
            <v>-1</v>
          </cell>
          <cell r="AQ45" t="str">
            <v>-1</v>
          </cell>
          <cell r="AR45" t="str">
            <v>122.0</v>
          </cell>
          <cell r="AS45" t="str">
            <v>-1</v>
          </cell>
          <cell r="AT45" t="str">
            <v>-1</v>
          </cell>
          <cell r="AU45" t="str">
            <v>8</v>
          </cell>
          <cell r="AV45" t="str">
            <v>4.7</v>
          </cell>
          <cell r="AW45" t="str">
            <v>3.3</v>
          </cell>
          <cell r="AX45" t="str">
            <v>8.5</v>
          </cell>
          <cell r="AY45" t="str">
            <v>2.0</v>
          </cell>
          <cell r="AZ45" t="str">
            <v>0.10</v>
          </cell>
          <cell r="BA45" t="str">
            <v>0.088</v>
          </cell>
          <cell r="BB45" t="str">
            <v>3.46</v>
          </cell>
          <cell r="BC45" t="str">
            <v>0.004</v>
          </cell>
          <cell r="BD45" t="str">
            <v>0.008</v>
          </cell>
          <cell r="BE45" t="str">
            <v>0.964</v>
          </cell>
          <cell r="BF45" t="str">
            <v>0.0002</v>
          </cell>
          <cell r="BG45" t="str">
            <v>0.0007</v>
          </cell>
          <cell r="BH45" t="str">
            <v>0.00002</v>
          </cell>
          <cell r="BI45" t="str">
            <v>0.00006</v>
          </cell>
          <cell r="BJ45" t="str">
            <v>0.002</v>
          </cell>
          <cell r="BK45" t="str">
            <v>0.0004</v>
          </cell>
          <cell r="BL45" t="str">
            <v>0.004</v>
          </cell>
          <cell r="BM45" t="str">
            <v>0.0002</v>
          </cell>
          <cell r="BN45" t="str">
            <v>0.005</v>
          </cell>
          <cell r="BO45" t="str">
            <v>0.02</v>
          </cell>
          <cell r="BP45" t="str">
            <v>0.005</v>
          </cell>
          <cell r="BQ45" t="str">
            <v>-1</v>
          </cell>
          <cell r="BR45" t="str">
            <v>-1</v>
          </cell>
          <cell r="BS45" t="str">
            <v>25.1</v>
          </cell>
          <cell r="BT45" t="str">
            <v>-1</v>
          </cell>
          <cell r="BU45" t="str">
            <v>-1</v>
          </cell>
          <cell r="BV45" t="str">
            <v>-1</v>
          </cell>
          <cell r="BW45" t="str">
            <v>-1</v>
          </cell>
          <cell r="BX45" t="str">
            <v>-1</v>
          </cell>
          <cell r="BY45" t="str">
            <v>-1</v>
          </cell>
          <cell r="BZ45" t="str">
            <v/>
          </cell>
        </row>
        <row r="46">
          <cell r="B46" t="str">
            <v>关咀</v>
          </cell>
          <cell r="C46" t="str">
            <v>淮河流域</v>
          </cell>
          <cell r="D46" t="str">
            <v>安徽省</v>
          </cell>
          <cell r="E46" t="str">
            <v>宿州市, 蚌埠市</v>
          </cell>
          <cell r="F46" t="str">
            <v>蚌埠市,宿州市</v>
          </cell>
          <cell r="G46" t="str">
            <v>灵璧县、泗县、埇桥区</v>
          </cell>
          <cell r="H46" t="str">
            <v>安徽省</v>
          </cell>
          <cell r="I46" t="str">
            <v>蚌埠市</v>
          </cell>
          <cell r="J46" t="str">
            <v>入湖河流</v>
          </cell>
          <cell r="K46" t="str">
            <v>淮河水系</v>
          </cell>
          <cell r="L46" t="str">
            <v>河流</v>
          </cell>
          <cell r="M46" t="str">
            <v>沱河</v>
          </cell>
          <cell r="N46" t="str">
            <v>14511130061</v>
          </cell>
          <cell r="O46" t="str">
            <v>沱湖</v>
          </cell>
        </row>
        <row r="46">
          <cell r="S46" t="str">
            <v>沱河(下段)固镇五河过渡区</v>
          </cell>
          <cell r="T46" t="str">
            <v>保留</v>
          </cell>
          <cell r="U46" t="str">
            <v>市界（宿州市、蚌埠市）</v>
          </cell>
          <cell r="V46">
            <v>117.8058</v>
          </cell>
          <cell r="W46">
            <v>33.2722</v>
          </cell>
          <cell r="X46" t="str">
            <v>十二五,十三五,十四五</v>
          </cell>
          <cell r="Y46" t="str">
            <v>有</v>
          </cell>
          <cell r="Z46" t="str">
            <v>固定站</v>
          </cell>
          <cell r="AA46" t="str">
            <v>2023</v>
          </cell>
          <cell r="AB46" t="str">
            <v>10</v>
          </cell>
          <cell r="AC46">
            <v>21</v>
          </cell>
          <cell r="AD46" t="str">
            <v>Ⅲ</v>
          </cell>
          <cell r="AE46" t="str">
            <v>Ⅲ</v>
          </cell>
          <cell r="AF46" t="str">
            <v>Ⅲ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五日生化需氧量</v>
          </cell>
          <cell r="AK46" t="str">
            <v>溶解氧、化学需氧量、高锰酸盐指数</v>
          </cell>
          <cell r="AL46" t="str">
            <v>五日生化需氧量、化学需氧量</v>
          </cell>
          <cell r="AM46" t="str">
            <v>2023-10-22</v>
          </cell>
          <cell r="AN46" t="str">
            <v>-1</v>
          </cell>
          <cell r="AO46" t="str">
            <v>21.7</v>
          </cell>
          <cell r="AP46" t="str">
            <v>-1</v>
          </cell>
          <cell r="AQ46" t="str">
            <v>-1</v>
          </cell>
          <cell r="AR46" t="str">
            <v>81.8</v>
          </cell>
          <cell r="AS46" t="str">
            <v>-1</v>
          </cell>
          <cell r="AT46" t="str">
            <v>-1</v>
          </cell>
          <cell r="AU46" t="str">
            <v>8</v>
          </cell>
          <cell r="AV46" t="str">
            <v>6.1</v>
          </cell>
          <cell r="AW46" t="str">
            <v>3.2</v>
          </cell>
          <cell r="AX46" t="str">
            <v>12.3</v>
          </cell>
          <cell r="AY46" t="str">
            <v>3.2</v>
          </cell>
          <cell r="AZ46" t="str">
            <v>0.02</v>
          </cell>
          <cell r="BA46" t="str">
            <v>0.046</v>
          </cell>
          <cell r="BB46" t="str">
            <v>0.86</v>
          </cell>
          <cell r="BC46" t="str">
            <v>0.001</v>
          </cell>
          <cell r="BD46" t="str">
            <v>0.007</v>
          </cell>
          <cell r="BE46" t="str">
            <v>0.884</v>
          </cell>
          <cell r="BF46" t="str">
            <v>0.0002</v>
          </cell>
          <cell r="BG46" t="str">
            <v>0.0040</v>
          </cell>
          <cell r="BH46" t="str">
            <v>0.000005</v>
          </cell>
          <cell r="BI46" t="str">
            <v>0.00002</v>
          </cell>
          <cell r="BJ46" t="str">
            <v>0.002</v>
          </cell>
          <cell r="BK46" t="str">
            <v>0.001</v>
          </cell>
          <cell r="BL46" t="str">
            <v>0.002</v>
          </cell>
          <cell r="BM46" t="str">
            <v>0.0002</v>
          </cell>
          <cell r="BN46" t="str">
            <v>0.005</v>
          </cell>
          <cell r="BO46" t="str">
            <v>0.02</v>
          </cell>
          <cell r="BP46" t="str">
            <v>0.005</v>
          </cell>
          <cell r="BQ46" t="str">
            <v>-1</v>
          </cell>
          <cell r="BR46" t="str">
            <v>-1</v>
          </cell>
          <cell r="BS46" t="str">
            <v>23.0</v>
          </cell>
          <cell r="BT46" t="str">
            <v>-1</v>
          </cell>
          <cell r="BU46" t="str">
            <v>-1</v>
          </cell>
          <cell r="BV46" t="str">
            <v>-1</v>
          </cell>
          <cell r="BW46" t="str">
            <v>-1</v>
          </cell>
          <cell r="BX46" t="str">
            <v>-1</v>
          </cell>
          <cell r="BY46" t="str">
            <v>-1</v>
          </cell>
          <cell r="BZ46" t="str">
            <v/>
          </cell>
        </row>
        <row r="47">
          <cell r="B47" t="str">
            <v>五河</v>
          </cell>
          <cell r="C47" t="str">
            <v>淮河流域</v>
          </cell>
          <cell r="D47" t="str">
            <v>安徽省</v>
          </cell>
          <cell r="E47" t="str">
            <v>蚌埠市</v>
          </cell>
          <cell r="F47" t="str">
            <v>蚌埠市</v>
          </cell>
          <cell r="G47" t="str">
            <v>固镇县、怀远县、五河县</v>
          </cell>
          <cell r="H47" t="str">
            <v>安徽省</v>
          </cell>
          <cell r="I47" t="str">
            <v>蚌埠市</v>
          </cell>
          <cell r="J47" t="str">
            <v>入湖河流</v>
          </cell>
          <cell r="K47" t="str">
            <v>淮河水系</v>
          </cell>
          <cell r="L47" t="str">
            <v>河流</v>
          </cell>
          <cell r="M47" t="str">
            <v>怀洪新河</v>
          </cell>
          <cell r="N47" t="str">
            <v>14511130044</v>
          </cell>
          <cell r="O47" t="str">
            <v>洪泽湖</v>
          </cell>
        </row>
        <row r="47">
          <cell r="S47" t="str">
            <v>怀洪新河怀远、五河保留区/怀洪新河皖苏缓冲区</v>
          </cell>
          <cell r="T47" t="str">
            <v>保留</v>
          </cell>
          <cell r="U47" t="str">
            <v>省界（皖-苏）</v>
          </cell>
          <cell r="V47">
            <v>117.9759</v>
          </cell>
          <cell r="W47">
            <v>33.1903</v>
          </cell>
          <cell r="X47" t="str">
            <v>十二五,十三五,十四五</v>
          </cell>
          <cell r="Y47" t="str">
            <v>有</v>
          </cell>
          <cell r="Z47" t="str">
            <v>固定站</v>
          </cell>
          <cell r="AA47" t="str">
            <v>2023</v>
          </cell>
          <cell r="AB47" t="str">
            <v>10</v>
          </cell>
          <cell r="AC47">
            <v>21</v>
          </cell>
          <cell r="AD47" t="str">
            <v>Ⅳ</v>
          </cell>
          <cell r="AE47" t="str">
            <v>Ⅲ</v>
          </cell>
          <cell r="AF47" t="str">
            <v>Ⅳ</v>
          </cell>
          <cell r="AG47" t="str">
            <v>化学需氧量（0.3）</v>
          </cell>
          <cell r="AH47" t="str">
            <v>-</v>
          </cell>
          <cell r="AI47" t="str">
            <v>化学需氧量（0.2）</v>
          </cell>
          <cell r="AJ47" t="str">
            <v>化学需氧量</v>
          </cell>
          <cell r="AK47" t="str">
            <v>溶解氧、高锰酸盐指数</v>
          </cell>
          <cell r="AL47" t="str">
            <v>化学需氧量</v>
          </cell>
          <cell r="AM47" t="str">
            <v>2023-10-10</v>
          </cell>
          <cell r="AN47" t="str">
            <v>-1</v>
          </cell>
          <cell r="AO47" t="str">
            <v>21.0</v>
          </cell>
          <cell r="AP47" t="str">
            <v>-1</v>
          </cell>
          <cell r="AQ47" t="str">
            <v>-1</v>
          </cell>
          <cell r="AR47" t="str">
            <v>83.0</v>
          </cell>
          <cell r="AS47" t="str">
            <v>-1</v>
          </cell>
          <cell r="AT47" t="str">
            <v>-1</v>
          </cell>
          <cell r="AU47" t="str">
            <v>8</v>
          </cell>
          <cell r="AV47" t="str">
            <v>7.6</v>
          </cell>
          <cell r="AW47" t="str">
            <v>4.9</v>
          </cell>
          <cell r="AX47" t="str">
            <v>26.3</v>
          </cell>
          <cell r="AY47" t="str">
            <v>3.7</v>
          </cell>
          <cell r="AZ47" t="str">
            <v>0.06</v>
          </cell>
          <cell r="BA47" t="str">
            <v>0.069</v>
          </cell>
          <cell r="BB47" t="str">
            <v>1.28</v>
          </cell>
          <cell r="BC47" t="str">
            <v>0.00004</v>
          </cell>
          <cell r="BD47" t="str">
            <v>0.0004</v>
          </cell>
          <cell r="BE47" t="str">
            <v>0.763</v>
          </cell>
          <cell r="BF47" t="str">
            <v>0.0002</v>
          </cell>
          <cell r="BG47" t="str">
            <v>0.0009</v>
          </cell>
          <cell r="BH47" t="str">
            <v>0.00002</v>
          </cell>
          <cell r="BI47" t="str">
            <v>0.00002</v>
          </cell>
          <cell r="BJ47" t="str">
            <v>0.009</v>
          </cell>
          <cell r="BK47" t="str">
            <v>0.001</v>
          </cell>
          <cell r="BL47" t="str">
            <v>0.002</v>
          </cell>
          <cell r="BM47" t="str">
            <v>0.0005</v>
          </cell>
          <cell r="BN47" t="str">
            <v>0.005</v>
          </cell>
          <cell r="BO47" t="str">
            <v>0.04</v>
          </cell>
          <cell r="BP47" t="str">
            <v>0.005</v>
          </cell>
          <cell r="BQ47" t="str">
            <v>-1</v>
          </cell>
          <cell r="BR47" t="str">
            <v>-1</v>
          </cell>
          <cell r="BS47" t="str">
            <v>18.6</v>
          </cell>
          <cell r="BT47" t="str">
            <v>-1</v>
          </cell>
          <cell r="BU47" t="str">
            <v>-1</v>
          </cell>
          <cell r="BV47" t="str">
            <v>-1</v>
          </cell>
          <cell r="BW47" t="str">
            <v>-1</v>
          </cell>
          <cell r="BX47" t="str">
            <v>-1</v>
          </cell>
          <cell r="BY47" t="str">
            <v>-1</v>
          </cell>
          <cell r="BZ47" t="str">
            <v/>
          </cell>
        </row>
        <row r="48">
          <cell r="B48" t="str">
            <v>蚌埠固镇</v>
          </cell>
          <cell r="C48" t="str">
            <v>淮河流域</v>
          </cell>
          <cell r="D48" t="str">
            <v>安徽省</v>
          </cell>
          <cell r="E48" t="str">
            <v>蚌埠市</v>
          </cell>
          <cell r="F48" t="str">
            <v>蚌埠市</v>
          </cell>
          <cell r="G48" t="str">
            <v>固镇县</v>
          </cell>
          <cell r="H48" t="str">
            <v>安徽省</v>
          </cell>
          <cell r="I48" t="str">
            <v>蚌埠市</v>
          </cell>
          <cell r="J48" t="str">
            <v>一级</v>
          </cell>
          <cell r="K48" t="str">
            <v>淮河水系</v>
          </cell>
          <cell r="L48" t="str">
            <v>河流</v>
          </cell>
          <cell r="M48" t="str">
            <v>浍河</v>
          </cell>
          <cell r="N48" t="str">
            <v>14511130069</v>
          </cell>
          <cell r="O48" t="str">
            <v>怀洪新河</v>
          </cell>
        </row>
        <row r="48">
          <cell r="S48" t="str">
            <v>浍河濉溪、固镇农业、渔业用水区</v>
          </cell>
          <cell r="T48" t="str">
            <v>保留</v>
          </cell>
          <cell r="U48" t="str">
            <v>—</v>
          </cell>
          <cell r="V48">
            <v>117.3569</v>
          </cell>
          <cell r="W48">
            <v>33.2876</v>
          </cell>
          <cell r="X48" t="str">
            <v>十一五,十二五,十三五,十四五</v>
          </cell>
          <cell r="Y48" t="str">
            <v>有</v>
          </cell>
          <cell r="Z48" t="str">
            <v>固定站</v>
          </cell>
          <cell r="AA48" t="str">
            <v>2023</v>
          </cell>
          <cell r="AB48" t="str">
            <v>10</v>
          </cell>
          <cell r="AC48">
            <v>21</v>
          </cell>
          <cell r="AD48" t="str">
            <v>Ⅲ</v>
          </cell>
          <cell r="AE48" t="str">
            <v>Ⅳ</v>
          </cell>
          <cell r="AF48" t="str">
            <v>Ⅲ</v>
          </cell>
          <cell r="AG48" t="str">
            <v>-</v>
          </cell>
          <cell r="AH48" t="str">
            <v>溶解氧</v>
          </cell>
          <cell r="AI48" t="str">
            <v>-</v>
          </cell>
          <cell r="AJ48" t="str">
            <v>溶解氧、化学需氧量、总磷</v>
          </cell>
          <cell r="AK48" t="str">
            <v>溶解氧</v>
          </cell>
          <cell r="AL48" t="str">
            <v>五日生化需氧量、高锰酸盐指数、总磷</v>
          </cell>
          <cell r="AM48" t="str">
            <v>2023-10-11</v>
          </cell>
          <cell r="AN48" t="str">
            <v>-1</v>
          </cell>
          <cell r="AO48" t="str">
            <v>22.1</v>
          </cell>
          <cell r="AP48" t="str">
            <v>-1</v>
          </cell>
          <cell r="AQ48" t="str">
            <v>-1</v>
          </cell>
          <cell r="AR48" t="str">
            <v>119.6</v>
          </cell>
          <cell r="AS48" t="str">
            <v>-1</v>
          </cell>
          <cell r="AT48" t="str">
            <v>-1</v>
          </cell>
          <cell r="AU48" t="str">
            <v>8</v>
          </cell>
          <cell r="AV48" t="str">
            <v>5.6</v>
          </cell>
          <cell r="AW48" t="str">
            <v>3.8</v>
          </cell>
          <cell r="AX48" t="str">
            <v>17.0</v>
          </cell>
          <cell r="AY48" t="str">
            <v>3.0</v>
          </cell>
          <cell r="AZ48" t="str">
            <v>0.13</v>
          </cell>
          <cell r="BA48" t="str">
            <v>0.138</v>
          </cell>
          <cell r="BB48" t="str">
            <v>2.02</v>
          </cell>
          <cell r="BC48" t="str">
            <v>0.00004</v>
          </cell>
          <cell r="BD48" t="str">
            <v>0.0004</v>
          </cell>
          <cell r="BE48" t="str">
            <v>0.937</v>
          </cell>
          <cell r="BF48" t="str">
            <v>0.0002</v>
          </cell>
          <cell r="BG48" t="str">
            <v>0.0007</v>
          </cell>
          <cell r="BH48" t="str">
            <v>0.00002</v>
          </cell>
          <cell r="BI48" t="str">
            <v>0.00002</v>
          </cell>
          <cell r="BJ48" t="str">
            <v>0.010</v>
          </cell>
          <cell r="BK48" t="str">
            <v>0.001</v>
          </cell>
          <cell r="BL48" t="str">
            <v>0.002</v>
          </cell>
          <cell r="BM48" t="str">
            <v>0.0004</v>
          </cell>
          <cell r="BN48" t="str">
            <v>0.005</v>
          </cell>
          <cell r="BO48" t="str">
            <v>0.02</v>
          </cell>
          <cell r="BP48" t="str">
            <v>0.005</v>
          </cell>
          <cell r="BQ48" t="str">
            <v>-1</v>
          </cell>
          <cell r="BR48" t="str">
            <v>-1</v>
          </cell>
          <cell r="BS48" t="str">
            <v>36.6</v>
          </cell>
          <cell r="BT48" t="str">
            <v>-1</v>
          </cell>
          <cell r="BU48" t="str">
            <v>-1</v>
          </cell>
          <cell r="BV48" t="str">
            <v>-1</v>
          </cell>
          <cell r="BW48" t="str">
            <v>-1</v>
          </cell>
          <cell r="BX48" t="str">
            <v>-1</v>
          </cell>
          <cell r="BY48" t="str">
            <v>-1</v>
          </cell>
          <cell r="BZ48" t="str">
            <v/>
          </cell>
        </row>
        <row r="49">
          <cell r="B49" t="str">
            <v>蚌埠闸上</v>
          </cell>
          <cell r="C49" t="str">
            <v>淮河流域</v>
          </cell>
          <cell r="D49" t="str">
            <v>安徽省</v>
          </cell>
          <cell r="E49" t="str">
            <v>蚌埠市</v>
          </cell>
          <cell r="F49" t="str">
            <v>蚌埠市</v>
          </cell>
          <cell r="G49" t="str">
            <v>禹会区</v>
          </cell>
          <cell r="H49" t="str">
            <v>安徽省</v>
          </cell>
          <cell r="I49" t="str">
            <v>蚌埠市</v>
          </cell>
          <cell r="J49" t="str">
            <v>干流</v>
          </cell>
          <cell r="K49" t="str">
            <v>淮河水系</v>
          </cell>
          <cell r="L49" t="str">
            <v>河流</v>
          </cell>
          <cell r="M49" t="str">
            <v>淮河</v>
          </cell>
          <cell r="N49" t="str">
            <v>14511130077</v>
          </cell>
          <cell r="O49" t="str">
            <v>洪泽湖</v>
          </cell>
        </row>
        <row r="49">
          <cell r="S49" t="str">
            <v>淮河蚌埠饮用水源区</v>
          </cell>
          <cell r="T49" t="str">
            <v>保留</v>
          </cell>
          <cell r="U49" t="str">
            <v>—</v>
          </cell>
          <cell r="V49">
            <v>117.2454</v>
          </cell>
          <cell r="W49">
            <v>32.9606</v>
          </cell>
          <cell r="X49" t="str">
            <v>十一五,十二五,十三五,十四五</v>
          </cell>
          <cell r="Y49" t="str">
            <v>有</v>
          </cell>
          <cell r="Z49" t="str">
            <v>固定站</v>
          </cell>
          <cell r="AA49" t="str">
            <v>2023</v>
          </cell>
          <cell r="AB49" t="str">
            <v>10</v>
          </cell>
          <cell r="AC49">
            <v>21</v>
          </cell>
          <cell r="AD49" t="str">
            <v>Ⅲ</v>
          </cell>
          <cell r="AE49" t="str">
            <v>Ⅳ</v>
          </cell>
          <cell r="AF49" t="str">
            <v>Ⅲ</v>
          </cell>
          <cell r="AG49" t="str">
            <v>-</v>
          </cell>
          <cell r="AH49" t="str">
            <v>溶解氧</v>
          </cell>
          <cell r="AI49" t="str">
            <v>-</v>
          </cell>
          <cell r="AJ49" t="str">
            <v>溶解氧、化学需氧量、总磷</v>
          </cell>
          <cell r="AK49" t="str">
            <v>溶解氧</v>
          </cell>
          <cell r="AL49" t="str">
            <v>化学需氧量、总磷</v>
          </cell>
          <cell r="AM49" t="str">
            <v>2023-10-11</v>
          </cell>
          <cell r="AN49" t="str">
            <v>-1</v>
          </cell>
          <cell r="AO49" t="str">
            <v>22.0</v>
          </cell>
          <cell r="AP49" t="str">
            <v>-1</v>
          </cell>
          <cell r="AQ49" t="str">
            <v>-1</v>
          </cell>
          <cell r="AR49" t="str">
            <v>48.6</v>
          </cell>
          <cell r="AS49" t="str">
            <v>-1</v>
          </cell>
          <cell r="AT49" t="str">
            <v>-1</v>
          </cell>
          <cell r="AU49" t="str">
            <v>8</v>
          </cell>
          <cell r="AV49" t="str">
            <v>5.5</v>
          </cell>
          <cell r="AW49" t="str">
            <v>3.9</v>
          </cell>
          <cell r="AX49" t="str">
            <v>17.0</v>
          </cell>
          <cell r="AY49" t="str">
            <v>2.8</v>
          </cell>
          <cell r="AZ49" t="str">
            <v>0.03</v>
          </cell>
          <cell r="BA49" t="str">
            <v>0.156</v>
          </cell>
          <cell r="BB49" t="str">
            <v>2.49</v>
          </cell>
          <cell r="BC49" t="str">
            <v>0.001</v>
          </cell>
          <cell r="BD49" t="str">
            <v>0.002</v>
          </cell>
          <cell r="BE49" t="str">
            <v>0.420</v>
          </cell>
          <cell r="BF49" t="str">
            <v>0.0002</v>
          </cell>
          <cell r="BG49" t="str">
            <v>0.0005</v>
          </cell>
          <cell r="BH49" t="str">
            <v>0.00002</v>
          </cell>
          <cell r="BI49" t="str">
            <v>0.00002</v>
          </cell>
          <cell r="BJ49" t="str">
            <v>0.008</v>
          </cell>
          <cell r="BK49" t="str">
            <v>0.002</v>
          </cell>
          <cell r="BL49" t="str">
            <v>0.002</v>
          </cell>
          <cell r="BM49" t="str">
            <v>0.0005</v>
          </cell>
          <cell r="BN49" t="str">
            <v>0.01</v>
          </cell>
          <cell r="BO49" t="str">
            <v>0.02</v>
          </cell>
          <cell r="BP49" t="str">
            <v>0.005</v>
          </cell>
          <cell r="BQ49" t="str">
            <v>-1</v>
          </cell>
          <cell r="BR49" t="str">
            <v>-1</v>
          </cell>
          <cell r="BS49" t="str">
            <v>46.6</v>
          </cell>
          <cell r="BT49" t="str">
            <v>-1</v>
          </cell>
          <cell r="BU49" t="str">
            <v>-1</v>
          </cell>
          <cell r="BV49" t="str">
            <v>-1</v>
          </cell>
          <cell r="BW49" t="str">
            <v>-1</v>
          </cell>
          <cell r="BX49" t="str">
            <v>-1</v>
          </cell>
          <cell r="BY49" t="str">
            <v>-1</v>
          </cell>
          <cell r="BZ49" t="str">
            <v/>
          </cell>
        </row>
        <row r="50">
          <cell r="B50" t="str">
            <v>湖沟</v>
          </cell>
          <cell r="C50" t="str">
            <v>淮河流域</v>
          </cell>
          <cell r="D50" t="str">
            <v>安徽省</v>
          </cell>
          <cell r="E50" t="str">
            <v>宿州市</v>
          </cell>
          <cell r="F50" t="str">
            <v>宿州市</v>
          </cell>
          <cell r="G50" t="str">
            <v>埇桥区</v>
          </cell>
          <cell r="H50" t="str">
            <v>安徽省</v>
          </cell>
          <cell r="I50" t="str">
            <v>蚌埠市</v>
          </cell>
          <cell r="J50" t="str">
            <v>一级</v>
          </cell>
          <cell r="K50" t="str">
            <v>淮河水系</v>
          </cell>
          <cell r="L50" t="str">
            <v>河流</v>
          </cell>
          <cell r="M50" t="str">
            <v>浍河</v>
          </cell>
          <cell r="N50" t="str">
            <v>14511130069</v>
          </cell>
          <cell r="O50" t="str">
            <v>怀洪新河</v>
          </cell>
        </row>
        <row r="50">
          <cell r="S50" t="str">
            <v/>
          </cell>
          <cell r="T50" t="str">
            <v>保留</v>
          </cell>
          <cell r="U50" t="str">
            <v>市界（宿州市-蚌埠市）</v>
          </cell>
          <cell r="V50">
            <v>117.1385</v>
          </cell>
          <cell r="W50">
            <v>33.3672</v>
          </cell>
          <cell r="X50" t="str">
            <v>十三五,十四五</v>
          </cell>
          <cell r="Y50" t="str">
            <v>有</v>
          </cell>
          <cell r="Z50" t="str">
            <v>固定站</v>
          </cell>
          <cell r="AA50" t="str">
            <v>2023</v>
          </cell>
          <cell r="AB50" t="str">
            <v>10</v>
          </cell>
          <cell r="AC50">
            <v>21</v>
          </cell>
          <cell r="AD50" t="str">
            <v>Ⅳ</v>
          </cell>
          <cell r="AE50" t="str">
            <v>Ⅴ</v>
          </cell>
          <cell r="AF50" t="str">
            <v>Ⅳ</v>
          </cell>
          <cell r="AG50" t="str">
            <v>溶解氧</v>
          </cell>
          <cell r="AH50" t="str">
            <v>溶解氧</v>
          </cell>
          <cell r="AI50" t="str">
            <v>溶解氧</v>
          </cell>
          <cell r="AJ50" t="str">
            <v>溶解氧</v>
          </cell>
          <cell r="AK50" t="str">
            <v>溶解氧</v>
          </cell>
          <cell r="AL50" t="str">
            <v>溶解氧</v>
          </cell>
          <cell r="AM50" t="str">
            <v>2023-10-22</v>
          </cell>
          <cell r="AN50" t="str">
            <v>-1</v>
          </cell>
          <cell r="AO50" t="str">
            <v>21.1</v>
          </cell>
          <cell r="AP50" t="str">
            <v>-1</v>
          </cell>
          <cell r="AQ50" t="str">
            <v>-1</v>
          </cell>
          <cell r="AR50" t="str">
            <v>137.6</v>
          </cell>
          <cell r="AS50" t="str">
            <v>-1</v>
          </cell>
          <cell r="AT50" t="str">
            <v>-1</v>
          </cell>
          <cell r="AU50" t="str">
            <v>8</v>
          </cell>
          <cell r="AV50" t="str">
            <v>4.9</v>
          </cell>
          <cell r="AW50" t="str">
            <v>5.0</v>
          </cell>
          <cell r="AX50" t="str">
            <v>14.0</v>
          </cell>
          <cell r="AY50" t="str">
            <v>1.6</v>
          </cell>
          <cell r="AZ50" t="str">
            <v>0.09</v>
          </cell>
          <cell r="BA50" t="str">
            <v>0.094</v>
          </cell>
          <cell r="BB50" t="str">
            <v>2.70</v>
          </cell>
          <cell r="BC50" t="str">
            <v>0.0005</v>
          </cell>
          <cell r="BD50" t="str">
            <v>0.025</v>
          </cell>
          <cell r="BE50" t="str">
            <v>0.929</v>
          </cell>
          <cell r="BF50" t="str">
            <v>0.0002</v>
          </cell>
          <cell r="BG50" t="str">
            <v>0.0002</v>
          </cell>
          <cell r="BH50" t="str">
            <v>0.00002</v>
          </cell>
          <cell r="BI50" t="str">
            <v>0.00005</v>
          </cell>
          <cell r="BJ50" t="str">
            <v>0.002</v>
          </cell>
          <cell r="BK50" t="str">
            <v>0.001</v>
          </cell>
          <cell r="BL50" t="str">
            <v>0.002</v>
          </cell>
          <cell r="BM50" t="str">
            <v>0.0002</v>
          </cell>
          <cell r="BN50" t="str">
            <v>0.005</v>
          </cell>
          <cell r="BO50" t="str">
            <v>0.09</v>
          </cell>
          <cell r="BP50" t="str">
            <v>0.005</v>
          </cell>
          <cell r="BQ50" t="str">
            <v>-1</v>
          </cell>
          <cell r="BR50" t="str">
            <v>-1</v>
          </cell>
          <cell r="BS50" t="str">
            <v>21.8</v>
          </cell>
          <cell r="BT50" t="str">
            <v>-1</v>
          </cell>
          <cell r="BU50" t="str">
            <v>-1</v>
          </cell>
          <cell r="BV50" t="str">
            <v>-1</v>
          </cell>
          <cell r="BW50" t="str">
            <v>-1</v>
          </cell>
          <cell r="BX50" t="str">
            <v>-1</v>
          </cell>
          <cell r="BY50" t="str">
            <v>-1</v>
          </cell>
          <cell r="BZ50" t="str">
            <v/>
          </cell>
        </row>
        <row r="51">
          <cell r="B51" t="str">
            <v>上桥闸上</v>
          </cell>
          <cell r="C51" t="str">
            <v>淮河流域</v>
          </cell>
          <cell r="D51" t="str">
            <v>安徽省</v>
          </cell>
          <cell r="E51" t="str">
            <v>蚌埠市</v>
          </cell>
          <cell r="F51" t="str">
            <v>蚌埠市</v>
          </cell>
          <cell r="G51" t="str">
            <v>怀远县</v>
          </cell>
          <cell r="H51" t="str">
            <v>安徽省</v>
          </cell>
          <cell r="I51" t="str">
            <v>蚌埠市</v>
          </cell>
          <cell r="J51" t="str">
            <v>一级</v>
          </cell>
          <cell r="K51" t="str">
            <v>淮河水系</v>
          </cell>
          <cell r="L51" t="str">
            <v>河流</v>
          </cell>
          <cell r="M51" t="str">
            <v>茨淮新河</v>
          </cell>
          <cell r="N51" t="str">
            <v>14511130109</v>
          </cell>
          <cell r="O51" t="str">
            <v>淮河</v>
          </cell>
        </row>
        <row r="51">
          <cell r="S51" t="str">
            <v>茨淮新河利辛、怀远农业、渔业用水区</v>
          </cell>
          <cell r="T51" t="str">
            <v>新增</v>
          </cell>
          <cell r="U51" t="str">
            <v>入河口</v>
          </cell>
          <cell r="V51">
            <v>117.1161</v>
          </cell>
          <cell r="W51">
            <v>32.9261</v>
          </cell>
          <cell r="X51" t="str">
            <v>十四五</v>
          </cell>
          <cell r="Y51" t="str">
            <v>没有</v>
          </cell>
          <cell r="Z51" t="str">
            <v>-</v>
          </cell>
          <cell r="AA51" t="str">
            <v>2023</v>
          </cell>
          <cell r="AB51" t="str">
            <v>10</v>
          </cell>
          <cell r="AC51">
            <v>21</v>
          </cell>
          <cell r="AD51" t="str">
            <v>Ⅲ</v>
          </cell>
          <cell r="AE51" t="str">
            <v>Ⅲ</v>
          </cell>
          <cell r="AF51" t="str">
            <v>Ⅳ</v>
          </cell>
          <cell r="AG51" t="str">
            <v>-</v>
          </cell>
          <cell r="AH51" t="str">
            <v>-</v>
          </cell>
          <cell r="AI51" t="str">
            <v>高锰酸盐指数（0.1）</v>
          </cell>
          <cell r="AJ51" t="str">
            <v>五日生化需氧量、化学需氧量、高锰酸盐指数、总磷</v>
          </cell>
          <cell r="AK51" t="str">
            <v>溶解氧、高锰酸盐指数、总磷</v>
          </cell>
          <cell r="AL51" t="str">
            <v>高锰酸盐指数</v>
          </cell>
          <cell r="AM51" t="str">
            <v>2023-10-18</v>
          </cell>
          <cell r="AN51" t="str">
            <v>-1</v>
          </cell>
          <cell r="AO51" t="str">
            <v>23.2</v>
          </cell>
          <cell r="AP51" t="str">
            <v>-1</v>
          </cell>
          <cell r="AQ51" t="str">
            <v>-1</v>
          </cell>
          <cell r="AR51" t="str">
            <v>88.8</v>
          </cell>
          <cell r="AS51" t="str">
            <v>-1</v>
          </cell>
          <cell r="AT51" t="str">
            <v>-1</v>
          </cell>
          <cell r="AU51" t="str">
            <v>8</v>
          </cell>
          <cell r="AV51" t="str">
            <v>6.1</v>
          </cell>
          <cell r="AW51" t="str">
            <v>4.3</v>
          </cell>
          <cell r="AX51" t="str">
            <v>15.3</v>
          </cell>
          <cell r="AY51" t="str">
            <v>3.2</v>
          </cell>
          <cell r="AZ51" t="str">
            <v>0.09</v>
          </cell>
          <cell r="BA51" t="str">
            <v>0.183</v>
          </cell>
          <cell r="BB51" t="str">
            <v>0.97</v>
          </cell>
          <cell r="BC51" t="str">
            <v>0.0001</v>
          </cell>
          <cell r="BD51" t="str">
            <v>0.004</v>
          </cell>
          <cell r="BE51" t="str">
            <v>0.883</v>
          </cell>
          <cell r="BF51" t="str">
            <v>0.0002</v>
          </cell>
          <cell r="BG51" t="str">
            <v>0.0008</v>
          </cell>
          <cell r="BH51" t="str">
            <v>0.00002</v>
          </cell>
          <cell r="BI51" t="str">
            <v>0.00002</v>
          </cell>
          <cell r="BJ51" t="str">
            <v>0.009</v>
          </cell>
          <cell r="BK51" t="str">
            <v>0.00004</v>
          </cell>
          <cell r="BL51" t="str">
            <v>0.002</v>
          </cell>
          <cell r="BM51" t="str">
            <v>0.0006</v>
          </cell>
          <cell r="BN51" t="str">
            <v>0.005</v>
          </cell>
          <cell r="BO51" t="str">
            <v>0.02</v>
          </cell>
          <cell r="BP51" t="str">
            <v>0.005</v>
          </cell>
          <cell r="BQ51" t="str">
            <v>-1</v>
          </cell>
          <cell r="BR51" t="str">
            <v>-1</v>
          </cell>
          <cell r="BS51" t="str">
            <v>37.1</v>
          </cell>
          <cell r="BT51" t="str">
            <v>-1</v>
          </cell>
          <cell r="BU51" t="str">
            <v>-1</v>
          </cell>
          <cell r="BV51" t="str">
            <v>-1</v>
          </cell>
          <cell r="BW51" t="str">
            <v>-1</v>
          </cell>
          <cell r="BX51" t="str">
            <v>-1</v>
          </cell>
          <cell r="BY51" t="str">
            <v>-1</v>
          </cell>
          <cell r="BZ51" t="str">
            <v/>
          </cell>
        </row>
        <row r="52">
          <cell r="B52" t="str">
            <v>怀远三桥</v>
          </cell>
          <cell r="C52" t="str">
            <v>淮河流域</v>
          </cell>
          <cell r="D52" t="str">
            <v>安徽省</v>
          </cell>
          <cell r="E52" t="str">
            <v>蚌埠市</v>
          </cell>
          <cell r="F52" t="str">
            <v>蚌埠市</v>
          </cell>
          <cell r="G52" t="str">
            <v>怀远县</v>
          </cell>
          <cell r="H52" t="str">
            <v>安徽省</v>
          </cell>
          <cell r="I52" t="str">
            <v>蚌埠市</v>
          </cell>
          <cell r="J52" t="str">
            <v>一级</v>
          </cell>
          <cell r="K52" t="str">
            <v>淮河水系</v>
          </cell>
          <cell r="L52" t="str">
            <v>河流</v>
          </cell>
          <cell r="M52" t="str">
            <v>涡河</v>
          </cell>
          <cell r="N52" t="str">
            <v>14511130072</v>
          </cell>
          <cell r="O52" t="str">
            <v>淮河</v>
          </cell>
        </row>
        <row r="52">
          <cell r="S52" t="str">
            <v>涡河怀远过渡区</v>
          </cell>
          <cell r="T52" t="str">
            <v>新增</v>
          </cell>
          <cell r="U52" t="str">
            <v>入河口</v>
          </cell>
          <cell r="V52">
            <v>117.2011</v>
          </cell>
          <cell r="W52">
            <v>32.9617</v>
          </cell>
          <cell r="X52" t="str">
            <v>十四五</v>
          </cell>
          <cell r="Y52" t="str">
            <v>没有</v>
          </cell>
          <cell r="Z52" t="str">
            <v>-</v>
          </cell>
          <cell r="AA52" t="str">
            <v>2023</v>
          </cell>
          <cell r="AB52" t="str">
            <v>10</v>
          </cell>
          <cell r="AC52">
            <v>21</v>
          </cell>
          <cell r="AD52" t="str">
            <v>Ⅲ</v>
          </cell>
          <cell r="AE52" t="str">
            <v>Ⅲ</v>
          </cell>
          <cell r="AF52" t="str">
            <v>Ⅲ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总磷</v>
          </cell>
          <cell r="AK52" t="str">
            <v>高锰酸盐指数、总磷</v>
          </cell>
          <cell r="AL52" t="str">
            <v>化学需氧量、高锰酸盐指数、总磷</v>
          </cell>
          <cell r="AM52" t="str">
            <v>2023-10-16</v>
          </cell>
          <cell r="AN52" t="str">
            <v>-1</v>
          </cell>
          <cell r="AO52" t="str">
            <v>22.7</v>
          </cell>
          <cell r="AP52" t="str">
            <v>-1</v>
          </cell>
          <cell r="AQ52" t="str">
            <v>-1</v>
          </cell>
          <cell r="AR52" t="str">
            <v>117.0</v>
          </cell>
          <cell r="AS52" t="str">
            <v>-1</v>
          </cell>
          <cell r="AT52" t="str">
            <v>-1</v>
          </cell>
          <cell r="AU52" t="str">
            <v>8</v>
          </cell>
          <cell r="AV52" t="str">
            <v>6.7</v>
          </cell>
          <cell r="AW52" t="str">
            <v>3.2</v>
          </cell>
          <cell r="AX52" t="str">
            <v>9.8</v>
          </cell>
          <cell r="AY52" t="str">
            <v>1.5</v>
          </cell>
          <cell r="AZ52" t="str">
            <v>0.29</v>
          </cell>
          <cell r="BA52" t="str">
            <v>0.123</v>
          </cell>
          <cell r="BB52" t="str">
            <v>1.62</v>
          </cell>
          <cell r="BC52" t="str">
            <v>0.001</v>
          </cell>
          <cell r="BD52" t="str">
            <v>0.008</v>
          </cell>
          <cell r="BE52" t="str">
            <v>0.926</v>
          </cell>
          <cell r="BF52" t="str">
            <v>0.0002</v>
          </cell>
          <cell r="BG52" t="str">
            <v>0.0004</v>
          </cell>
          <cell r="BH52" t="str">
            <v>0.00002</v>
          </cell>
          <cell r="BI52" t="str">
            <v>0.00002</v>
          </cell>
          <cell r="BJ52" t="str">
            <v>0.002</v>
          </cell>
          <cell r="BK52" t="str">
            <v>0.00004</v>
          </cell>
          <cell r="BL52" t="str">
            <v>0.002</v>
          </cell>
          <cell r="BM52" t="str">
            <v>0.0002</v>
          </cell>
          <cell r="BN52" t="str">
            <v>0.005</v>
          </cell>
          <cell r="BO52" t="str">
            <v>0.02</v>
          </cell>
          <cell r="BP52" t="str">
            <v>0.005</v>
          </cell>
          <cell r="BQ52" t="str">
            <v>-1</v>
          </cell>
          <cell r="BR52" t="str">
            <v>-1</v>
          </cell>
          <cell r="BS52" t="str">
            <v>23.0</v>
          </cell>
          <cell r="BT52" t="str">
            <v>-1</v>
          </cell>
          <cell r="BU52" t="str">
            <v>-1</v>
          </cell>
          <cell r="BV52" t="str">
            <v>-1</v>
          </cell>
          <cell r="BW52" t="str">
            <v>-1</v>
          </cell>
          <cell r="BX52" t="str">
            <v>-1</v>
          </cell>
          <cell r="BY52" t="str">
            <v>-1</v>
          </cell>
          <cell r="BZ52" t="str">
            <v/>
          </cell>
        </row>
        <row r="53">
          <cell r="B53" t="str">
            <v>天河湖区</v>
          </cell>
          <cell r="C53" t="str">
            <v>淮河流域</v>
          </cell>
          <cell r="D53" t="str">
            <v>安徽省</v>
          </cell>
          <cell r="E53" t="str">
            <v>蚌埠市</v>
          </cell>
          <cell r="F53" t="str">
            <v>蚌埠市</v>
          </cell>
          <cell r="G53" t="str">
            <v>禹会区、凤阳县</v>
          </cell>
          <cell r="H53" t="str">
            <v>安徽省</v>
          </cell>
          <cell r="I53" t="str">
            <v>蚌埠市</v>
          </cell>
          <cell r="J53" t="str">
            <v>湖泊</v>
          </cell>
          <cell r="K53" t="str">
            <v>淮河水系</v>
          </cell>
          <cell r="L53" t="str">
            <v>湖库</v>
          </cell>
          <cell r="M53" t="str">
            <v>天河湖</v>
          </cell>
          <cell r="N53" t="str">
            <v>14511130034</v>
          </cell>
          <cell r="O53" t="str">
            <v>-</v>
          </cell>
        </row>
        <row r="53">
          <cell r="S53" t="str">
            <v>天河湖蚌埠饮用、渔业用水区</v>
          </cell>
          <cell r="T53" t="str">
            <v>新增</v>
          </cell>
          <cell r="U53" t="str">
            <v>—</v>
          </cell>
          <cell r="V53">
            <v>117.2142</v>
          </cell>
          <cell r="W53">
            <v>32.8978</v>
          </cell>
          <cell r="X53" t="str">
            <v>十四五</v>
          </cell>
          <cell r="Y53" t="str">
            <v>没有</v>
          </cell>
          <cell r="Z53" t="str">
            <v>-</v>
          </cell>
          <cell r="AA53" t="str">
            <v>2023</v>
          </cell>
          <cell r="AB53" t="str">
            <v>10</v>
          </cell>
          <cell r="AC53">
            <v>21</v>
          </cell>
          <cell r="AD53" t="str">
            <v>Ⅳ</v>
          </cell>
          <cell r="AE53" t="str">
            <v>Ⅴ</v>
          </cell>
          <cell r="AF53" t="str">
            <v>Ⅲ</v>
          </cell>
          <cell r="AG53" t="str">
            <v>化学需氧量（0.4）、高锰酸盐指数（0.3）、总磷（0.1）</v>
          </cell>
          <cell r="AH53" t="str">
            <v>总磷（2.1）</v>
          </cell>
          <cell r="AI53" t="str">
            <v>-</v>
          </cell>
          <cell r="AJ53" t="str">
            <v>化学需氧量、高锰酸盐指数、总磷</v>
          </cell>
          <cell r="AK53" t="str">
            <v>总磷</v>
          </cell>
          <cell r="AL53" t="str">
            <v>高锰酸盐指数、总磷</v>
          </cell>
          <cell r="AM53" t="str">
            <v>2023-10-18</v>
          </cell>
          <cell r="AN53" t="str">
            <v>-1</v>
          </cell>
          <cell r="AO53" t="str">
            <v>24.4</v>
          </cell>
          <cell r="AP53" t="str">
            <v>-1</v>
          </cell>
          <cell r="AQ53" t="str">
            <v>-1</v>
          </cell>
          <cell r="AR53" t="str">
            <v>46.8</v>
          </cell>
          <cell r="AS53" t="str">
            <v>33</v>
          </cell>
          <cell r="AT53" t="str">
            <v>0.004</v>
          </cell>
          <cell r="AU53" t="str">
            <v>9</v>
          </cell>
          <cell r="AV53" t="str">
            <v>10.1</v>
          </cell>
          <cell r="AW53" t="str">
            <v>7.8</v>
          </cell>
          <cell r="AX53" t="str">
            <v>29.0</v>
          </cell>
          <cell r="AY53" t="str">
            <v>3.2</v>
          </cell>
          <cell r="AZ53" t="str">
            <v>0.25</v>
          </cell>
          <cell r="BA53" t="str">
            <v>0.055</v>
          </cell>
          <cell r="BB53" t="str">
            <v>0.76</v>
          </cell>
          <cell r="BC53" t="str">
            <v>0.00004</v>
          </cell>
          <cell r="BD53" t="str">
            <v>0.0004</v>
          </cell>
          <cell r="BE53" t="str">
            <v>0.740</v>
          </cell>
          <cell r="BF53" t="str">
            <v>0.0002</v>
          </cell>
          <cell r="BG53" t="str">
            <v>0.0004</v>
          </cell>
          <cell r="BH53" t="str">
            <v>0.00002</v>
          </cell>
          <cell r="BI53" t="str">
            <v>0.00002</v>
          </cell>
          <cell r="BJ53" t="str">
            <v>0.008</v>
          </cell>
          <cell r="BK53" t="str">
            <v>0.00004</v>
          </cell>
          <cell r="BL53" t="str">
            <v>0.002</v>
          </cell>
          <cell r="BM53" t="str">
            <v>0.0007</v>
          </cell>
          <cell r="BN53" t="str">
            <v>0.005</v>
          </cell>
          <cell r="BO53" t="str">
            <v>0.02</v>
          </cell>
          <cell r="BP53" t="str">
            <v>0.005</v>
          </cell>
          <cell r="BQ53" t="str">
            <v>-1</v>
          </cell>
          <cell r="BR53" t="str">
            <v>-1</v>
          </cell>
          <cell r="BS53" t="str">
            <v>40.8</v>
          </cell>
          <cell r="BT53" t="str">
            <v>-1</v>
          </cell>
          <cell r="BU53" t="str">
            <v>-1</v>
          </cell>
          <cell r="BV53" t="str">
            <v>-1</v>
          </cell>
          <cell r="BW53" t="str">
            <v>-1</v>
          </cell>
          <cell r="BX53" t="str">
            <v>-1</v>
          </cell>
          <cell r="BY53" t="str">
            <v>-1</v>
          </cell>
          <cell r="BZ53" t="str">
            <v/>
          </cell>
        </row>
        <row r="54">
          <cell r="B54" t="str">
            <v>北淝河入淮河口</v>
          </cell>
          <cell r="C54" t="str">
            <v>淮河流域</v>
          </cell>
          <cell r="D54" t="str">
            <v>安徽省</v>
          </cell>
          <cell r="E54" t="str">
            <v>蚌埠市</v>
          </cell>
          <cell r="F54" t="str">
            <v>蚌埠市</v>
          </cell>
          <cell r="G54" t="str">
            <v>怀远县、淮上区</v>
          </cell>
          <cell r="H54" t="str">
            <v>安徽省</v>
          </cell>
          <cell r="I54" t="str">
            <v>蚌埠市</v>
          </cell>
          <cell r="J54" t="str">
            <v>一级</v>
          </cell>
          <cell r="K54" t="str">
            <v>淮河水系</v>
          </cell>
          <cell r="L54" t="str">
            <v>河流</v>
          </cell>
          <cell r="M54" t="str">
            <v>北淝河</v>
          </cell>
          <cell r="N54" t="str">
            <v>14511130017</v>
          </cell>
          <cell r="O54" t="str">
            <v>淮河</v>
          </cell>
        </row>
        <row r="54">
          <cell r="S54" t="str">
            <v>北淝河(下段)怀远、小蚌埠农业、渔业用水区/北淝河(下段)五河过渡区</v>
          </cell>
          <cell r="T54" t="str">
            <v>新增</v>
          </cell>
          <cell r="U54" t="str">
            <v>入河口</v>
          </cell>
          <cell r="V54">
            <v>117.5208</v>
          </cell>
          <cell r="W54">
            <v>32.9992</v>
          </cell>
          <cell r="X54" t="str">
            <v>十四五</v>
          </cell>
          <cell r="Y54" t="str">
            <v>没有</v>
          </cell>
          <cell r="Z54" t="str">
            <v>-</v>
          </cell>
          <cell r="AA54" t="str">
            <v>2023</v>
          </cell>
          <cell r="AB54" t="str">
            <v>10</v>
          </cell>
          <cell r="AC54">
            <v>21</v>
          </cell>
          <cell r="AD54" t="str">
            <v>Ⅴ</v>
          </cell>
          <cell r="AE54" t="str">
            <v>Ⅲ</v>
          </cell>
          <cell r="AF54" t="str">
            <v>Ⅲ</v>
          </cell>
          <cell r="AG54" t="str">
            <v>五日生化需氧量（0.7）、化学需氧量（0.2）、高锰酸盐指数（0.2）</v>
          </cell>
          <cell r="AH54" t="str">
            <v>-</v>
          </cell>
          <cell r="AI54" t="str">
            <v>-</v>
          </cell>
          <cell r="AJ54" t="str">
            <v>五日生化需氧量</v>
          </cell>
          <cell r="AK54" t="str">
            <v>高锰酸盐指数、总磷</v>
          </cell>
          <cell r="AL54" t="str">
            <v>化学需氧量、高锰酸盐指数、总磷</v>
          </cell>
          <cell r="AM54" t="str">
            <v>2023-10-19</v>
          </cell>
          <cell r="AN54" t="str">
            <v>-1</v>
          </cell>
          <cell r="AO54" t="str">
            <v>22.4</v>
          </cell>
          <cell r="AP54" t="str">
            <v>-1</v>
          </cell>
          <cell r="AQ54" t="str">
            <v>-1</v>
          </cell>
          <cell r="AR54" t="str">
            <v>150.0</v>
          </cell>
          <cell r="AS54" t="str">
            <v>-1</v>
          </cell>
          <cell r="AT54" t="str">
            <v>-1</v>
          </cell>
          <cell r="AU54" t="str">
            <v>8</v>
          </cell>
          <cell r="AV54" t="str">
            <v>13.9</v>
          </cell>
          <cell r="AW54" t="str">
            <v>7.2</v>
          </cell>
          <cell r="AX54" t="str">
            <v>24.5</v>
          </cell>
          <cell r="AY54" t="str">
            <v>6.7</v>
          </cell>
          <cell r="AZ54" t="str">
            <v>0.20</v>
          </cell>
          <cell r="BA54" t="str">
            <v>0.120</v>
          </cell>
          <cell r="BB54" t="str">
            <v>1.84</v>
          </cell>
          <cell r="BC54" t="str">
            <v>0.002</v>
          </cell>
          <cell r="BD54" t="str">
            <v>0.011</v>
          </cell>
          <cell r="BE54" t="str">
            <v>0.928</v>
          </cell>
          <cell r="BF54" t="str">
            <v>0.0002</v>
          </cell>
          <cell r="BG54" t="str">
            <v>0.0007</v>
          </cell>
          <cell r="BH54" t="str">
            <v>0.00002</v>
          </cell>
          <cell r="BI54" t="str">
            <v>0.00002</v>
          </cell>
          <cell r="BJ54" t="str">
            <v>0.002</v>
          </cell>
          <cell r="BK54" t="str">
            <v>0.0002</v>
          </cell>
          <cell r="BL54" t="str">
            <v>0.004</v>
          </cell>
          <cell r="BM54" t="str">
            <v>0.0002</v>
          </cell>
          <cell r="BN54" t="str">
            <v>0.005</v>
          </cell>
          <cell r="BO54" t="str">
            <v>0.02</v>
          </cell>
          <cell r="BP54" t="str">
            <v>0.005</v>
          </cell>
          <cell r="BQ54" t="str">
            <v>-1</v>
          </cell>
          <cell r="BR54" t="str">
            <v>-1</v>
          </cell>
          <cell r="BS54" t="str">
            <v>33.4</v>
          </cell>
          <cell r="BT54" t="str">
            <v>-1</v>
          </cell>
          <cell r="BU54" t="str">
            <v>-1</v>
          </cell>
          <cell r="BV54" t="str">
            <v>-1</v>
          </cell>
          <cell r="BW54" t="str">
            <v>-1</v>
          </cell>
          <cell r="BX54" t="str">
            <v>-1</v>
          </cell>
          <cell r="BY54" t="str">
            <v>-1</v>
          </cell>
          <cell r="BZ54" t="str">
            <v/>
          </cell>
        </row>
        <row r="55">
          <cell r="B55" t="str">
            <v>沱湖湖区</v>
          </cell>
          <cell r="C55" t="str">
            <v>淮河流域</v>
          </cell>
          <cell r="D55" t="str">
            <v>安徽省</v>
          </cell>
          <cell r="E55" t="str">
            <v>蚌埠市</v>
          </cell>
          <cell r="F55" t="str">
            <v>蚌埠市</v>
          </cell>
          <cell r="G55" t="str">
            <v>固镇县、五河县</v>
          </cell>
          <cell r="H55" t="str">
            <v>安徽省</v>
          </cell>
          <cell r="I55" t="str">
            <v>蚌埠市</v>
          </cell>
          <cell r="J55" t="str">
            <v>湖泊</v>
          </cell>
          <cell r="K55" t="str">
            <v>淮河水系</v>
          </cell>
          <cell r="L55" t="str">
            <v>湖库</v>
          </cell>
          <cell r="M55" t="str">
            <v>沱湖</v>
          </cell>
          <cell r="N55" t="str">
            <v>14511130062</v>
          </cell>
          <cell r="O55" t="str">
            <v>-</v>
          </cell>
        </row>
        <row r="55">
          <cell r="S55" t="str">
            <v>沱湖五河自然保护区</v>
          </cell>
          <cell r="T55" t="str">
            <v>新增</v>
          </cell>
          <cell r="U55" t="str">
            <v>—</v>
          </cell>
          <cell r="V55">
            <v>117.8368</v>
          </cell>
          <cell r="W55">
            <v>33.1782</v>
          </cell>
          <cell r="X55" t="str">
            <v>十四五</v>
          </cell>
          <cell r="Y55" t="str">
            <v>没有</v>
          </cell>
          <cell r="Z55" t="str">
            <v>-</v>
          </cell>
          <cell r="AA55" t="str">
            <v>2023</v>
          </cell>
          <cell r="AB55" t="str">
            <v>10</v>
          </cell>
          <cell r="AC55">
            <v>21</v>
          </cell>
          <cell r="AD55" t="str">
            <v>Ⅳ</v>
          </cell>
          <cell r="AE55" t="str">
            <v>Ⅴ</v>
          </cell>
          <cell r="AF55" t="str">
            <v>Ⅴ</v>
          </cell>
          <cell r="AG55" t="str">
            <v>化学需氧量（0.4）、高锰酸盐指数（0.4）、总磷（0.2）</v>
          </cell>
          <cell r="AH55" t="str">
            <v>总磷（1.3）</v>
          </cell>
          <cell r="AI55" t="str">
            <v>总磷（2.2）、高锰酸盐指数（1.0）、化学需氧量（1.0）</v>
          </cell>
          <cell r="AJ55" t="str">
            <v>化学需氧量、高锰酸盐指数、总磷</v>
          </cell>
          <cell r="AK55" t="str">
            <v>总磷</v>
          </cell>
          <cell r="AL55" t="str">
            <v>总磷、高锰酸盐指数、化学需氧量</v>
          </cell>
          <cell r="AM55" t="str">
            <v>2023-10-18</v>
          </cell>
          <cell r="AN55" t="str">
            <v>-1</v>
          </cell>
          <cell r="AO55" t="str">
            <v>22.8</v>
          </cell>
          <cell r="AP55" t="str">
            <v>-1</v>
          </cell>
          <cell r="AQ55" t="str">
            <v>-1</v>
          </cell>
          <cell r="AR55" t="str">
            <v>90.9</v>
          </cell>
          <cell r="AS55" t="str">
            <v>36</v>
          </cell>
          <cell r="AT55" t="str">
            <v>0.006</v>
          </cell>
          <cell r="AU55" t="str">
            <v>9</v>
          </cell>
          <cell r="AV55" t="str">
            <v>8.1</v>
          </cell>
          <cell r="AW55" t="str">
            <v>8.1</v>
          </cell>
          <cell r="AX55" t="str">
            <v>28.0</v>
          </cell>
          <cell r="AY55" t="str">
            <v>3.1</v>
          </cell>
          <cell r="AZ55" t="str">
            <v>0.10</v>
          </cell>
          <cell r="BA55" t="str">
            <v>0.060</v>
          </cell>
          <cell r="BB55" t="str">
            <v>0.49</v>
          </cell>
          <cell r="BC55" t="str">
            <v>0.00004</v>
          </cell>
          <cell r="BD55" t="str">
            <v>0.0004</v>
          </cell>
          <cell r="BE55" t="str">
            <v>0.900</v>
          </cell>
          <cell r="BF55" t="str">
            <v>0.0002</v>
          </cell>
          <cell r="BG55" t="str">
            <v>0.0008</v>
          </cell>
          <cell r="BH55" t="str">
            <v>0.00002</v>
          </cell>
          <cell r="BI55" t="str">
            <v>0.00002</v>
          </cell>
          <cell r="BJ55" t="str">
            <v>0.007</v>
          </cell>
          <cell r="BK55" t="str">
            <v>0.00004</v>
          </cell>
          <cell r="BL55" t="str">
            <v>0.002</v>
          </cell>
          <cell r="BM55" t="str">
            <v>0.0007</v>
          </cell>
          <cell r="BN55" t="str">
            <v>0.005</v>
          </cell>
          <cell r="BO55" t="str">
            <v>0.02</v>
          </cell>
          <cell r="BP55" t="str">
            <v>0.005</v>
          </cell>
          <cell r="BQ55" t="str">
            <v>-1</v>
          </cell>
          <cell r="BR55" t="str">
            <v>-1</v>
          </cell>
          <cell r="BS55" t="str">
            <v>62.9</v>
          </cell>
          <cell r="BT55" t="str">
            <v>-1</v>
          </cell>
          <cell r="BU55" t="str">
            <v>-1</v>
          </cell>
          <cell r="BV55" t="str">
            <v>-1</v>
          </cell>
          <cell r="BW55" t="str">
            <v>-1</v>
          </cell>
          <cell r="BX55" t="str">
            <v>-1</v>
          </cell>
          <cell r="BY55" t="str">
            <v>-1</v>
          </cell>
          <cell r="BZ55" t="str">
            <v/>
          </cell>
        </row>
        <row r="56">
          <cell r="B56" t="str">
            <v>四方湖闸上</v>
          </cell>
          <cell r="C56" t="str">
            <v>淮河流域</v>
          </cell>
          <cell r="D56" t="str">
            <v>安徽省</v>
          </cell>
          <cell r="E56" t="str">
            <v>蚌埠市</v>
          </cell>
          <cell r="F56" t="str">
            <v>蚌埠市</v>
          </cell>
          <cell r="G56" t="str">
            <v>怀远县</v>
          </cell>
          <cell r="H56" t="str">
            <v>安徽省</v>
          </cell>
          <cell r="I56" t="str">
            <v>蚌埠市</v>
          </cell>
          <cell r="J56" t="str">
            <v>湖泊</v>
          </cell>
          <cell r="K56" t="str">
            <v>淮河水系</v>
          </cell>
          <cell r="L56" t="str">
            <v>湖库</v>
          </cell>
          <cell r="M56" t="str">
            <v>四方湖</v>
          </cell>
          <cell r="N56" t="str">
            <v>14511130028</v>
          </cell>
          <cell r="O56" t="str">
            <v>-</v>
          </cell>
        </row>
        <row r="56">
          <cell r="S56" t="str">
            <v>四方湖怀远渔业、农业用水区</v>
          </cell>
          <cell r="T56" t="str">
            <v>新增</v>
          </cell>
          <cell r="U56" t="str">
            <v>—</v>
          </cell>
          <cell r="V56">
            <v>117.1576</v>
          </cell>
          <cell r="W56">
            <v>33.0596</v>
          </cell>
          <cell r="X56" t="str">
            <v>十四五</v>
          </cell>
          <cell r="Y56" t="str">
            <v>没有</v>
          </cell>
          <cell r="Z56" t="str">
            <v>-</v>
          </cell>
          <cell r="AA56" t="str">
            <v>2023</v>
          </cell>
          <cell r="AB56" t="str">
            <v>10</v>
          </cell>
          <cell r="AC56">
            <v>21</v>
          </cell>
          <cell r="AD56" t="str">
            <v>Ⅴ</v>
          </cell>
          <cell r="AE56" t="str">
            <v>Ⅳ</v>
          </cell>
          <cell r="AF56" t="str">
            <v>Ⅲ</v>
          </cell>
          <cell r="AG56" t="str">
            <v>化学需氧量（0.8）、总磷（0.8）、高锰酸盐指数（0.6）</v>
          </cell>
          <cell r="AH56" t="str">
            <v>总磷（1.0）、高锰酸盐指数（0.3）、五日生化需氧量（0.2）</v>
          </cell>
          <cell r="AI56" t="str">
            <v>-</v>
          </cell>
          <cell r="AJ56" t="str">
            <v>化学需氧量</v>
          </cell>
          <cell r="AK56" t="str">
            <v>总磷、高锰酸盐指数、五日生化需氧量</v>
          </cell>
          <cell r="AL56" t="str">
            <v>化学需氧量、高锰酸盐指数、总磷</v>
          </cell>
          <cell r="AM56" t="str">
            <v>2023-10-17</v>
          </cell>
          <cell r="AN56" t="str">
            <v>-1</v>
          </cell>
          <cell r="AO56" t="str">
            <v>22.3</v>
          </cell>
          <cell r="AP56" t="str">
            <v>-1</v>
          </cell>
          <cell r="AQ56" t="str">
            <v>-1</v>
          </cell>
          <cell r="AR56" t="str">
            <v>74.2</v>
          </cell>
          <cell r="AS56" t="str">
            <v>53</v>
          </cell>
          <cell r="AT56" t="str">
            <v>0.019</v>
          </cell>
          <cell r="AU56" t="str">
            <v>9</v>
          </cell>
          <cell r="AV56" t="str">
            <v>9.4</v>
          </cell>
          <cell r="AW56" t="str">
            <v>9.9</v>
          </cell>
          <cell r="AX56" t="str">
            <v>35.0</v>
          </cell>
          <cell r="AY56" t="str">
            <v>2.5</v>
          </cell>
          <cell r="AZ56" t="str">
            <v>0.18</v>
          </cell>
          <cell r="BA56" t="str">
            <v>0.090</v>
          </cell>
          <cell r="BB56" t="str">
            <v>1.55</v>
          </cell>
          <cell r="BC56" t="str">
            <v>0.0004</v>
          </cell>
          <cell r="BD56" t="str">
            <v>0.009</v>
          </cell>
          <cell r="BE56" t="str">
            <v>0.962</v>
          </cell>
          <cell r="BF56" t="str">
            <v>0.0002</v>
          </cell>
          <cell r="BG56" t="str">
            <v>0.0006</v>
          </cell>
          <cell r="BH56" t="str">
            <v>0.00002</v>
          </cell>
          <cell r="BI56" t="str">
            <v>0.00002</v>
          </cell>
          <cell r="BJ56" t="str">
            <v>0.002</v>
          </cell>
          <cell r="BK56" t="str">
            <v>0.00004</v>
          </cell>
          <cell r="BL56" t="str">
            <v>0.002</v>
          </cell>
          <cell r="BM56" t="str">
            <v>0.0002</v>
          </cell>
          <cell r="BN56" t="str">
            <v>0.005</v>
          </cell>
          <cell r="BO56" t="str">
            <v>0.02</v>
          </cell>
          <cell r="BP56" t="str">
            <v>0.005</v>
          </cell>
          <cell r="BQ56" t="str">
            <v>-1</v>
          </cell>
          <cell r="BR56" t="str">
            <v>-1</v>
          </cell>
          <cell r="BS56" t="str">
            <v>11.5</v>
          </cell>
          <cell r="BT56" t="str">
            <v>-1</v>
          </cell>
          <cell r="BU56" t="str">
            <v>-1</v>
          </cell>
          <cell r="BV56" t="str">
            <v>-1</v>
          </cell>
          <cell r="BW56" t="str">
            <v>-1</v>
          </cell>
          <cell r="BX56" t="str">
            <v>-1</v>
          </cell>
          <cell r="BY56" t="str">
            <v>-1</v>
          </cell>
          <cell r="BZ56" t="str">
            <v/>
          </cell>
        </row>
        <row r="57">
          <cell r="B57" t="str">
            <v>天井湖湖心</v>
          </cell>
          <cell r="C57" t="str">
            <v>淮河流域</v>
          </cell>
          <cell r="D57" t="str">
            <v>安徽省, 江苏省</v>
          </cell>
          <cell r="E57" t="str">
            <v>蚌埠市, 宿迁市</v>
          </cell>
          <cell r="F57" t="str">
            <v>宿迁市,蚌埠市</v>
          </cell>
          <cell r="G57" t="str">
            <v>五河县、泗洪县</v>
          </cell>
          <cell r="H57" t="str">
            <v>安徽省</v>
          </cell>
          <cell r="I57" t="str">
            <v>蚌埠市</v>
          </cell>
          <cell r="J57" t="str">
            <v>湖泊</v>
          </cell>
          <cell r="K57" t="str">
            <v>淮河水系</v>
          </cell>
          <cell r="L57" t="str">
            <v>湖库</v>
          </cell>
          <cell r="M57" t="str">
            <v>天井湖</v>
          </cell>
          <cell r="N57" t="str">
            <v>14511130032</v>
          </cell>
          <cell r="O57" t="str">
            <v>-</v>
          </cell>
        </row>
        <row r="57">
          <cell r="S57" t="str">
            <v>天井湖五河过渡区/天井湖五河渔业、农业用水区</v>
          </cell>
          <cell r="T57" t="str">
            <v>新增</v>
          </cell>
          <cell r="U57" t="str">
            <v>省界（皖、苏）</v>
          </cell>
          <cell r="V57">
            <v>117.9367</v>
          </cell>
          <cell r="W57">
            <v>33.2318</v>
          </cell>
          <cell r="X57" t="str">
            <v>十四五</v>
          </cell>
          <cell r="Y57" t="str">
            <v>没有</v>
          </cell>
          <cell r="Z57" t="str">
            <v>-</v>
          </cell>
          <cell r="AA57" t="str">
            <v>2023</v>
          </cell>
          <cell r="AB57" t="str">
            <v>10</v>
          </cell>
          <cell r="AC57">
            <v>21</v>
          </cell>
          <cell r="AD57" t="str">
            <v>Ⅳ</v>
          </cell>
          <cell r="AE57" t="str">
            <v>Ⅴ</v>
          </cell>
          <cell r="AF57" t="str">
            <v>Ⅳ</v>
          </cell>
          <cell r="AG57" t="str">
            <v>化学需氧量（0.4）、高锰酸盐指数（0.3）、总磷（0.2）</v>
          </cell>
          <cell r="AH57" t="str">
            <v>总磷（1.8）、五日生化需氧量（0.2）</v>
          </cell>
          <cell r="AI57" t="str">
            <v>高锰酸盐指数（0.5）</v>
          </cell>
          <cell r="AJ57" t="str">
            <v>化学需氧量、高锰酸盐指数、总磷</v>
          </cell>
          <cell r="AK57" t="str">
            <v>总磷</v>
          </cell>
          <cell r="AL57" t="str">
            <v>高锰酸盐指数</v>
          </cell>
          <cell r="AM57" t="str">
            <v>2023-10-20</v>
          </cell>
          <cell r="AN57" t="str">
            <v>-1</v>
          </cell>
          <cell r="AO57" t="str">
            <v>19.0</v>
          </cell>
          <cell r="AP57" t="str">
            <v>-1</v>
          </cell>
          <cell r="AQ57" t="str">
            <v>-1</v>
          </cell>
          <cell r="AR57" t="str">
            <v>49.8</v>
          </cell>
          <cell r="AS57" t="str">
            <v>30</v>
          </cell>
          <cell r="AT57" t="str">
            <v>0.010</v>
          </cell>
          <cell r="AU57" t="str">
            <v>8</v>
          </cell>
          <cell r="AV57" t="str">
            <v>6.4</v>
          </cell>
          <cell r="AW57" t="str">
            <v>7.9</v>
          </cell>
          <cell r="AX57" t="str">
            <v>29.0</v>
          </cell>
          <cell r="AY57" t="str">
            <v>3.1</v>
          </cell>
          <cell r="AZ57" t="str">
            <v>0.28</v>
          </cell>
          <cell r="BA57" t="str">
            <v>0.060</v>
          </cell>
          <cell r="BB57" t="str">
            <v>0.71</v>
          </cell>
          <cell r="BC57" t="str">
            <v>0.004</v>
          </cell>
          <cell r="BD57" t="str">
            <v>0.0004</v>
          </cell>
          <cell r="BE57" t="str">
            <v>0.690</v>
          </cell>
          <cell r="BF57" t="str">
            <v>0.0002</v>
          </cell>
          <cell r="BG57" t="str">
            <v>0.0009</v>
          </cell>
          <cell r="BH57" t="str">
            <v>0.00002</v>
          </cell>
          <cell r="BI57" t="str">
            <v>0.00002</v>
          </cell>
          <cell r="BJ57" t="str">
            <v>0.010</v>
          </cell>
          <cell r="BK57" t="str">
            <v>0.00004</v>
          </cell>
          <cell r="BL57" t="str">
            <v>0.002</v>
          </cell>
          <cell r="BM57" t="str">
            <v>0.0004</v>
          </cell>
          <cell r="BN57" t="str">
            <v>0.005</v>
          </cell>
          <cell r="BO57" t="str">
            <v>0.02</v>
          </cell>
          <cell r="BP57" t="str">
            <v>0.005</v>
          </cell>
          <cell r="BQ57" t="str">
            <v>-1</v>
          </cell>
          <cell r="BR57" t="str">
            <v>-1</v>
          </cell>
          <cell r="BS57" t="str">
            <v>77.2</v>
          </cell>
          <cell r="BT57" t="str">
            <v>-1</v>
          </cell>
          <cell r="BU57" t="str">
            <v>-1</v>
          </cell>
          <cell r="BV57" t="str">
            <v>-1</v>
          </cell>
          <cell r="BW57" t="str">
            <v>-1</v>
          </cell>
          <cell r="BX57" t="str">
            <v>-1</v>
          </cell>
          <cell r="BY57" t="str">
            <v>-1</v>
          </cell>
          <cell r="BZ57" t="str">
            <v/>
          </cell>
        </row>
        <row r="58">
          <cell r="B58" t="str">
            <v>石头埠</v>
          </cell>
          <cell r="C58" t="str">
            <v>淮河流域</v>
          </cell>
          <cell r="D58" t="str">
            <v>安徽省</v>
          </cell>
          <cell r="E58" t="str">
            <v>淮南市</v>
          </cell>
          <cell r="F58" t="str">
            <v>淮南市</v>
          </cell>
          <cell r="G58" t="str">
            <v>八公山区、凤台县、谢家集区</v>
          </cell>
          <cell r="H58" t="str">
            <v>安徽省</v>
          </cell>
          <cell r="I58" t="str">
            <v>淮南市</v>
          </cell>
          <cell r="J58" t="str">
            <v>干流</v>
          </cell>
          <cell r="K58" t="str">
            <v>淮河水系</v>
          </cell>
          <cell r="L58" t="str">
            <v>河流</v>
          </cell>
          <cell r="M58" t="str">
            <v>淮河</v>
          </cell>
          <cell r="N58" t="str">
            <v>14511130077</v>
          </cell>
          <cell r="O58" t="str">
            <v>洪泽湖</v>
          </cell>
        </row>
        <row r="58">
          <cell r="S58" t="str">
            <v/>
          </cell>
          <cell r="T58" t="str">
            <v>保留</v>
          </cell>
          <cell r="U58" t="str">
            <v>—</v>
          </cell>
          <cell r="V58">
            <v>116.9026</v>
          </cell>
          <cell r="W58">
            <v>32.6373</v>
          </cell>
          <cell r="X58" t="str">
            <v>十一五,十二五,十三五,十四五</v>
          </cell>
          <cell r="Y58" t="str">
            <v>有</v>
          </cell>
          <cell r="Z58" t="str">
            <v>固定站</v>
          </cell>
          <cell r="AA58" t="str">
            <v>2023</v>
          </cell>
          <cell r="AB58" t="str">
            <v>10</v>
          </cell>
          <cell r="AC58">
            <v>21</v>
          </cell>
          <cell r="AD58" t="str">
            <v>Ⅲ</v>
          </cell>
          <cell r="AE58" t="str">
            <v>Ⅲ</v>
          </cell>
          <cell r="AF58" t="str">
            <v>Ⅲ</v>
          </cell>
          <cell r="AG58" t="str">
            <v>-</v>
          </cell>
          <cell r="AH58" t="str">
            <v>-</v>
          </cell>
          <cell r="AI58" t="str">
            <v>-</v>
          </cell>
          <cell r="AJ58" t="str">
            <v>总磷</v>
          </cell>
          <cell r="AK58" t="str">
            <v>溶解氧、总磷</v>
          </cell>
          <cell r="AL58" t="str">
            <v>铅</v>
          </cell>
          <cell r="AM58" t="str">
            <v>2023-10-09</v>
          </cell>
          <cell r="AN58" t="str">
            <v>-1</v>
          </cell>
          <cell r="AO58" t="str">
            <v>21.9</v>
          </cell>
          <cell r="AP58" t="str">
            <v>-1</v>
          </cell>
          <cell r="AQ58" t="str">
            <v>-1</v>
          </cell>
          <cell r="AR58" t="str">
            <v>50.9</v>
          </cell>
          <cell r="AS58" t="str">
            <v>-1</v>
          </cell>
          <cell r="AT58" t="str">
            <v>-1</v>
          </cell>
          <cell r="AU58" t="str">
            <v>8</v>
          </cell>
          <cell r="AV58" t="str">
            <v>6.3</v>
          </cell>
          <cell r="AW58" t="str">
            <v>3.9</v>
          </cell>
          <cell r="AX58" t="str">
            <v>11.2</v>
          </cell>
          <cell r="AY58" t="str">
            <v>2.1</v>
          </cell>
          <cell r="AZ58" t="str">
            <v>0.03</v>
          </cell>
          <cell r="BA58" t="str">
            <v>0.106</v>
          </cell>
          <cell r="BB58" t="str">
            <v>2.92</v>
          </cell>
          <cell r="BC58" t="str">
            <v>0.003</v>
          </cell>
          <cell r="BD58" t="str">
            <v>0.034</v>
          </cell>
          <cell r="BE58" t="str">
            <v>0.384</v>
          </cell>
          <cell r="BF58" t="str">
            <v>0.0002</v>
          </cell>
          <cell r="BG58" t="str">
            <v>0.0027</v>
          </cell>
          <cell r="BH58" t="str">
            <v>0.00002</v>
          </cell>
          <cell r="BI58" t="str">
            <v>0.00002</v>
          </cell>
          <cell r="BJ58" t="str">
            <v>0.002</v>
          </cell>
          <cell r="BK58" t="str">
            <v>0.001</v>
          </cell>
          <cell r="BL58" t="str">
            <v>0.0005</v>
          </cell>
          <cell r="BM58" t="str">
            <v>0.0002</v>
          </cell>
          <cell r="BN58" t="str">
            <v>0.005</v>
          </cell>
          <cell r="BO58" t="str">
            <v>0.02</v>
          </cell>
          <cell r="BP58" t="str">
            <v>0.005</v>
          </cell>
          <cell r="BQ58" t="str">
            <v>-1</v>
          </cell>
          <cell r="BR58" t="str">
            <v>-1</v>
          </cell>
          <cell r="BS58" t="str">
            <v>26.1</v>
          </cell>
          <cell r="BT58" t="str">
            <v>-1</v>
          </cell>
          <cell r="BU58" t="str">
            <v>-1</v>
          </cell>
          <cell r="BV58" t="str">
            <v>-1</v>
          </cell>
          <cell r="BW58" t="str">
            <v>-1</v>
          </cell>
          <cell r="BX58" t="str">
            <v>-1</v>
          </cell>
          <cell r="BY58" t="str">
            <v>-1</v>
          </cell>
          <cell r="BZ58" t="str">
            <v/>
          </cell>
        </row>
        <row r="59">
          <cell r="B59" t="str">
            <v>鲁台孜</v>
          </cell>
          <cell r="C59" t="str">
            <v>淮河流域</v>
          </cell>
          <cell r="D59" t="str">
            <v>安徽省</v>
          </cell>
          <cell r="E59" t="str">
            <v>阜阳市</v>
          </cell>
          <cell r="F59" t="str">
            <v>阜阳市</v>
          </cell>
          <cell r="G59" t="str">
            <v>阜南县、临泉县、颍上县、颍州区、寿县、霍邱县</v>
          </cell>
          <cell r="H59" t="str">
            <v>安徽省</v>
          </cell>
          <cell r="I59" t="str">
            <v>淮南市</v>
          </cell>
          <cell r="J59" t="str">
            <v>干流</v>
          </cell>
          <cell r="K59" t="str">
            <v>淮河水系</v>
          </cell>
          <cell r="L59" t="str">
            <v>河流</v>
          </cell>
          <cell r="M59" t="str">
            <v>淮河</v>
          </cell>
          <cell r="N59" t="str">
            <v>14511130077</v>
          </cell>
          <cell r="O59" t="str">
            <v>洪泽湖</v>
          </cell>
        </row>
        <row r="59">
          <cell r="S59" t="str">
            <v>淮河阜阳、六安农业用水区</v>
          </cell>
          <cell r="T59" t="str">
            <v>保留</v>
          </cell>
          <cell r="U59" t="str">
            <v>市界（阜阳市-淮南市）</v>
          </cell>
          <cell r="V59">
            <v>116.6334</v>
          </cell>
          <cell r="W59">
            <v>32.5584</v>
          </cell>
          <cell r="X59" t="str">
            <v>十二五,十三五,十四五</v>
          </cell>
          <cell r="Y59" t="str">
            <v>有</v>
          </cell>
          <cell r="Z59" t="str">
            <v>固定站</v>
          </cell>
          <cell r="AA59" t="str">
            <v>2023</v>
          </cell>
          <cell r="AB59" t="str">
            <v>10</v>
          </cell>
          <cell r="AC59">
            <v>21</v>
          </cell>
          <cell r="AD59" t="str">
            <v>Ⅲ</v>
          </cell>
          <cell r="AE59" t="str">
            <v>Ⅳ</v>
          </cell>
          <cell r="AF59" t="str">
            <v>Ⅱ</v>
          </cell>
          <cell r="AG59" t="str">
            <v>-</v>
          </cell>
          <cell r="AH59" t="str">
            <v>溶解氧</v>
          </cell>
          <cell r="AI59" t="str">
            <v>-</v>
          </cell>
          <cell r="AJ59" t="str">
            <v>高锰酸盐指数、总磷</v>
          </cell>
          <cell r="AK59" t="str">
            <v>溶解氧</v>
          </cell>
          <cell r="AL59" t="str">
            <v>高锰酸盐指数、总磷</v>
          </cell>
          <cell r="AM59" t="str">
            <v>2023-10-16</v>
          </cell>
          <cell r="AN59" t="str">
            <v>-1</v>
          </cell>
          <cell r="AO59" t="str">
            <v>21.9</v>
          </cell>
          <cell r="AP59" t="str">
            <v>-1</v>
          </cell>
          <cell r="AQ59" t="str">
            <v>-1</v>
          </cell>
          <cell r="AR59" t="str">
            <v>53.1</v>
          </cell>
          <cell r="AS59" t="str">
            <v>-1</v>
          </cell>
          <cell r="AT59" t="str">
            <v>-1</v>
          </cell>
          <cell r="AU59" t="str">
            <v>7</v>
          </cell>
          <cell r="AV59" t="str">
            <v>6.5</v>
          </cell>
          <cell r="AW59" t="str">
            <v>4.2</v>
          </cell>
          <cell r="AX59" t="str">
            <v>13.4</v>
          </cell>
          <cell r="AY59" t="str">
            <v>2.2</v>
          </cell>
          <cell r="AZ59" t="str">
            <v>0.03</v>
          </cell>
          <cell r="BA59" t="str">
            <v>0.104</v>
          </cell>
          <cell r="BB59" t="str">
            <v>2.68</v>
          </cell>
          <cell r="BC59" t="str">
            <v>0.009</v>
          </cell>
          <cell r="BD59" t="str">
            <v>0.007</v>
          </cell>
          <cell r="BE59" t="str">
            <v>0.408</v>
          </cell>
          <cell r="BF59" t="str">
            <v>0.0002</v>
          </cell>
          <cell r="BG59" t="str">
            <v>0.0030</v>
          </cell>
          <cell r="BH59" t="str">
            <v>0.00002</v>
          </cell>
          <cell r="BI59" t="str">
            <v>0.00002</v>
          </cell>
          <cell r="BJ59" t="str">
            <v>0.005</v>
          </cell>
          <cell r="BK59" t="str">
            <v>0.00004</v>
          </cell>
          <cell r="BL59" t="str">
            <v>0.0005</v>
          </cell>
          <cell r="BM59" t="str">
            <v>0.0002</v>
          </cell>
          <cell r="BN59" t="str">
            <v>0.005</v>
          </cell>
          <cell r="BO59" t="str">
            <v>0.02</v>
          </cell>
          <cell r="BP59" t="str">
            <v>0.005</v>
          </cell>
          <cell r="BQ59" t="str">
            <v>-1</v>
          </cell>
          <cell r="BR59" t="str">
            <v>-1</v>
          </cell>
          <cell r="BS59" t="str">
            <v>37.1</v>
          </cell>
          <cell r="BT59" t="str">
            <v>-1</v>
          </cell>
          <cell r="BU59" t="str">
            <v>-1</v>
          </cell>
          <cell r="BV59" t="str">
            <v>-1</v>
          </cell>
          <cell r="BW59" t="str">
            <v>-1</v>
          </cell>
          <cell r="BX59" t="str">
            <v>-1</v>
          </cell>
          <cell r="BY59" t="str">
            <v>-1</v>
          </cell>
          <cell r="BZ59" t="str">
            <v/>
          </cell>
        </row>
        <row r="60">
          <cell r="B60" t="str">
            <v>西淝河闸下</v>
          </cell>
          <cell r="C60" t="str">
            <v>淮河流域</v>
          </cell>
          <cell r="D60" t="str">
            <v>安徽省</v>
          </cell>
          <cell r="E60" t="str">
            <v>淮南市</v>
          </cell>
          <cell r="F60" t="str">
            <v>淮南市</v>
          </cell>
          <cell r="G60" t="str">
            <v>凤台县</v>
          </cell>
          <cell r="H60" t="str">
            <v>安徽省</v>
          </cell>
          <cell r="I60" t="str">
            <v>淮南市</v>
          </cell>
          <cell r="J60" t="str">
            <v>一级</v>
          </cell>
          <cell r="K60" t="str">
            <v>淮河水系</v>
          </cell>
          <cell r="L60" t="str">
            <v>河流</v>
          </cell>
          <cell r="M60" t="str">
            <v>西淝河</v>
          </cell>
          <cell r="N60" t="str">
            <v>14511130113</v>
          </cell>
          <cell r="O60" t="str">
            <v>淮河</v>
          </cell>
        </row>
        <row r="60">
          <cell r="S60" t="str">
            <v>西淝河(下段)利辛、凤台农业、渔业用水区</v>
          </cell>
          <cell r="T60" t="str">
            <v>保留</v>
          </cell>
          <cell r="U60" t="str">
            <v>入河口</v>
          </cell>
          <cell r="V60">
            <v>116.6796</v>
          </cell>
          <cell r="W60">
            <v>32.6833</v>
          </cell>
          <cell r="X60" t="str">
            <v>十二五,十三五,十四五</v>
          </cell>
          <cell r="Y60" t="str">
            <v>有</v>
          </cell>
          <cell r="Z60" t="str">
            <v>固定站</v>
          </cell>
          <cell r="AA60" t="str">
            <v>2023</v>
          </cell>
          <cell r="AB60" t="str">
            <v>10</v>
          </cell>
          <cell r="AC60">
            <v>21</v>
          </cell>
          <cell r="AD60" t="str">
            <v>Ⅲ</v>
          </cell>
          <cell r="AE60" t="str">
            <v>Ⅳ</v>
          </cell>
          <cell r="AF60" t="str">
            <v>Ⅲ</v>
          </cell>
          <cell r="AG60" t="str">
            <v>-</v>
          </cell>
          <cell r="AH60" t="str">
            <v>溶解氧</v>
          </cell>
          <cell r="AI60" t="str">
            <v>-</v>
          </cell>
          <cell r="AJ60" t="str">
            <v>高锰酸盐指数</v>
          </cell>
          <cell r="AK60" t="str">
            <v>溶解氧</v>
          </cell>
          <cell r="AL60" t="str">
            <v>五日生化需氧量、高锰酸盐指数</v>
          </cell>
          <cell r="AM60" t="str">
            <v>2023-10-11</v>
          </cell>
          <cell r="AN60" t="str">
            <v>-1</v>
          </cell>
          <cell r="AO60" t="str">
            <v>21.7</v>
          </cell>
          <cell r="AP60" t="str">
            <v>-1</v>
          </cell>
          <cell r="AQ60" t="str">
            <v>-1</v>
          </cell>
          <cell r="AR60" t="str">
            <v>81.3</v>
          </cell>
          <cell r="AS60" t="str">
            <v>-1</v>
          </cell>
          <cell r="AT60" t="str">
            <v>-1</v>
          </cell>
          <cell r="AU60" t="str">
            <v>8</v>
          </cell>
          <cell r="AV60" t="str">
            <v>6.2</v>
          </cell>
          <cell r="AW60" t="str">
            <v>4.9</v>
          </cell>
          <cell r="AX60" t="str">
            <v>13.3</v>
          </cell>
          <cell r="AY60" t="str">
            <v>2.2</v>
          </cell>
          <cell r="AZ60" t="str">
            <v>0.04</v>
          </cell>
          <cell r="BA60" t="str">
            <v>0.051</v>
          </cell>
          <cell r="BB60" t="str">
            <v>1.06</v>
          </cell>
          <cell r="BC60" t="str">
            <v>0.003</v>
          </cell>
          <cell r="BD60" t="str">
            <v>0.009</v>
          </cell>
          <cell r="BE60" t="str">
            <v>0.887</v>
          </cell>
          <cell r="BF60" t="str">
            <v>0.0002</v>
          </cell>
          <cell r="BG60" t="str">
            <v>0.0051</v>
          </cell>
          <cell r="BH60" t="str">
            <v>0.00002</v>
          </cell>
          <cell r="BI60" t="str">
            <v>0.00002</v>
          </cell>
          <cell r="BJ60" t="str">
            <v>0.002</v>
          </cell>
          <cell r="BK60" t="str">
            <v>0.00004</v>
          </cell>
          <cell r="BL60" t="str">
            <v>0.0005</v>
          </cell>
          <cell r="BM60" t="str">
            <v>0.0002</v>
          </cell>
          <cell r="BN60" t="str">
            <v>0.005</v>
          </cell>
          <cell r="BO60" t="str">
            <v>0.02</v>
          </cell>
          <cell r="BP60" t="str">
            <v>0.005</v>
          </cell>
          <cell r="BQ60" t="str">
            <v>-1</v>
          </cell>
          <cell r="BR60" t="str">
            <v>-1</v>
          </cell>
          <cell r="BS60" t="str">
            <v>30.1</v>
          </cell>
          <cell r="BT60" t="str">
            <v>-1</v>
          </cell>
          <cell r="BU60" t="str">
            <v>-1</v>
          </cell>
          <cell r="BV60" t="str">
            <v>-1</v>
          </cell>
          <cell r="BW60" t="str">
            <v>-1</v>
          </cell>
          <cell r="BX60" t="str">
            <v>-1</v>
          </cell>
          <cell r="BY60" t="str">
            <v>-1</v>
          </cell>
          <cell r="BZ60" t="str">
            <v/>
          </cell>
        </row>
        <row r="61">
          <cell r="B61" t="str">
            <v>瓦埠湖</v>
          </cell>
          <cell r="C61" t="str">
            <v>淮河流域</v>
          </cell>
          <cell r="D61" t="str">
            <v>安徽省</v>
          </cell>
          <cell r="E61" t="str">
            <v>淮南市</v>
          </cell>
          <cell r="F61" t="str">
            <v>淮南市</v>
          </cell>
          <cell r="G61" t="str">
            <v>长丰县、寿县、田家庵区、谢家集区</v>
          </cell>
          <cell r="H61" t="str">
            <v>安徽省</v>
          </cell>
          <cell r="I61" t="str">
            <v>淮南市</v>
          </cell>
          <cell r="J61" t="str">
            <v>湖泊</v>
          </cell>
          <cell r="K61" t="str">
            <v>淮河水系</v>
          </cell>
          <cell r="L61" t="str">
            <v>湖库</v>
          </cell>
          <cell r="M61" t="str">
            <v>瓦埠湖</v>
          </cell>
          <cell r="N61" t="str">
            <v>14511130094</v>
          </cell>
          <cell r="O61" t="str">
            <v>-</v>
          </cell>
        </row>
        <row r="61">
          <cell r="S61" t="str">
            <v>东淝河瓦埠湖六安、合肥、淮南调水保护区</v>
          </cell>
          <cell r="T61" t="str">
            <v>保留</v>
          </cell>
          <cell r="U61" t="str">
            <v>—</v>
          </cell>
          <cell r="V61">
            <v>116.8815</v>
          </cell>
          <cell r="W61">
            <v>32.5295</v>
          </cell>
          <cell r="X61" t="str">
            <v>十二五,十三五,十四五</v>
          </cell>
          <cell r="Y61" t="str">
            <v>有</v>
          </cell>
          <cell r="Z61" t="str">
            <v>浮船站</v>
          </cell>
          <cell r="AA61" t="str">
            <v>2023</v>
          </cell>
          <cell r="AB61" t="str">
            <v>10</v>
          </cell>
          <cell r="AC61">
            <v>21</v>
          </cell>
          <cell r="AD61" t="str">
            <v>Ⅲ</v>
          </cell>
          <cell r="AE61" t="str">
            <v>Ⅲ</v>
          </cell>
          <cell r="AF61" t="str">
            <v>Ⅲ</v>
          </cell>
          <cell r="AG61" t="str">
            <v>-</v>
          </cell>
          <cell r="AH61" t="str">
            <v>-</v>
          </cell>
          <cell r="AI61" t="str">
            <v>-</v>
          </cell>
          <cell r="AJ61" t="str">
            <v>高锰酸盐指数、总磷</v>
          </cell>
          <cell r="AK61" t="str">
            <v>化学需氧量、高锰酸盐指数、总磷</v>
          </cell>
          <cell r="AL61" t="str">
            <v>高锰酸盐指数、总磷</v>
          </cell>
          <cell r="AM61" t="str">
            <v>2023-10-09</v>
          </cell>
          <cell r="AN61" t="str">
            <v>-1</v>
          </cell>
          <cell r="AO61" t="str">
            <v>21.7</v>
          </cell>
          <cell r="AP61" t="str">
            <v>-1</v>
          </cell>
          <cell r="AQ61" t="str">
            <v>-1</v>
          </cell>
          <cell r="AR61" t="str">
            <v>38.2</v>
          </cell>
          <cell r="AS61" t="str">
            <v>25</v>
          </cell>
          <cell r="AT61" t="str">
            <v>0.018</v>
          </cell>
          <cell r="AU61" t="str">
            <v>8</v>
          </cell>
          <cell r="AV61" t="str">
            <v>7.5</v>
          </cell>
          <cell r="AW61" t="str">
            <v>5.1</v>
          </cell>
          <cell r="AX61" t="str">
            <v>13.0</v>
          </cell>
          <cell r="AY61" t="str">
            <v>2.0</v>
          </cell>
          <cell r="AZ61" t="str">
            <v>0.03</v>
          </cell>
          <cell r="BA61" t="str">
            <v>0.035</v>
          </cell>
          <cell r="BB61" t="str">
            <v>0.39</v>
          </cell>
          <cell r="BC61" t="str">
            <v>0.002</v>
          </cell>
          <cell r="BD61" t="str">
            <v>0.007</v>
          </cell>
          <cell r="BE61" t="str">
            <v>0.435</v>
          </cell>
          <cell r="BF61" t="str">
            <v>0.0002</v>
          </cell>
          <cell r="BG61" t="str">
            <v>0.0027</v>
          </cell>
          <cell r="BH61" t="str">
            <v>0.00002</v>
          </cell>
          <cell r="BI61" t="str">
            <v>0.00002</v>
          </cell>
          <cell r="BJ61" t="str">
            <v>0.002</v>
          </cell>
          <cell r="BK61" t="str">
            <v>0.00004</v>
          </cell>
          <cell r="BL61" t="str">
            <v>0.0005</v>
          </cell>
          <cell r="BM61" t="str">
            <v>0.0002</v>
          </cell>
          <cell r="BN61" t="str">
            <v>0.005</v>
          </cell>
          <cell r="BO61" t="str">
            <v>0.02</v>
          </cell>
          <cell r="BP61" t="str">
            <v>0.005</v>
          </cell>
          <cell r="BQ61" t="str">
            <v>-1</v>
          </cell>
          <cell r="BR61" t="str">
            <v>-1</v>
          </cell>
          <cell r="BS61" t="str">
            <v>34.3</v>
          </cell>
          <cell r="BT61" t="str">
            <v>-1</v>
          </cell>
          <cell r="BU61" t="str">
            <v>-1</v>
          </cell>
          <cell r="BV61" t="str">
            <v>-1</v>
          </cell>
          <cell r="BW61" t="str">
            <v>-1</v>
          </cell>
          <cell r="BX61" t="str">
            <v>-1</v>
          </cell>
          <cell r="BY61" t="str">
            <v>-1</v>
          </cell>
          <cell r="BZ61" t="str">
            <v/>
          </cell>
        </row>
        <row r="62">
          <cell r="B62" t="str">
            <v>新城口</v>
          </cell>
          <cell r="C62" t="str">
            <v>淮河流域</v>
          </cell>
          <cell r="D62" t="str">
            <v>安徽省</v>
          </cell>
          <cell r="E62" t="str">
            <v>淮南市</v>
          </cell>
          <cell r="F62" t="str">
            <v>淮南市</v>
          </cell>
          <cell r="G62" t="str">
            <v>怀远县、大通区、凤台县、潘集区、田家庵区</v>
          </cell>
          <cell r="H62" t="str">
            <v>安徽省</v>
          </cell>
          <cell r="I62" t="str">
            <v>蚌埠市</v>
          </cell>
          <cell r="J62" t="str">
            <v>干流</v>
          </cell>
          <cell r="K62" t="str">
            <v>淮河水系</v>
          </cell>
          <cell r="L62" t="str">
            <v>河流</v>
          </cell>
          <cell r="M62" t="str">
            <v>淮河</v>
          </cell>
          <cell r="N62" t="str">
            <v>14511130077</v>
          </cell>
          <cell r="O62" t="str">
            <v>洪泽湖</v>
          </cell>
        </row>
        <row r="62">
          <cell r="S62" t="str">
            <v>淮河凤台工业用水区/淮河凤台八公山过渡、渔业用水区/淮河淮南饮用水源区/淮河淮南排污控制区/淮河淮南、蚌埠过渡区</v>
          </cell>
          <cell r="T62" t="str">
            <v>保留</v>
          </cell>
          <cell r="U62" t="str">
            <v>市界（淮南市-蚌埠市）</v>
          </cell>
          <cell r="V62">
            <v>117.0956</v>
          </cell>
          <cell r="W62">
            <v>32.7785</v>
          </cell>
          <cell r="X62" t="str">
            <v>十三五,十四五</v>
          </cell>
          <cell r="Y62" t="str">
            <v>有</v>
          </cell>
          <cell r="Z62" t="str">
            <v>固定站</v>
          </cell>
          <cell r="AA62" t="str">
            <v>2023</v>
          </cell>
          <cell r="AB62" t="str">
            <v>10</v>
          </cell>
          <cell r="AC62">
            <v>21</v>
          </cell>
          <cell r="AD62" t="str">
            <v>Ⅲ</v>
          </cell>
          <cell r="AE62" t="str">
            <v>Ⅳ</v>
          </cell>
          <cell r="AF62" t="str">
            <v>Ⅲ</v>
          </cell>
          <cell r="AG62" t="str">
            <v>-</v>
          </cell>
          <cell r="AH62" t="str">
            <v>溶解氧</v>
          </cell>
          <cell r="AI62" t="str">
            <v>-</v>
          </cell>
          <cell r="AJ62" t="str">
            <v>溶解氧</v>
          </cell>
          <cell r="AK62" t="str">
            <v>溶解氧</v>
          </cell>
          <cell r="AL62" t="str">
            <v>化学需氧量</v>
          </cell>
          <cell r="AM62" t="str">
            <v>2023-10-15</v>
          </cell>
          <cell r="AN62" t="str">
            <v>-1</v>
          </cell>
          <cell r="AO62" t="str">
            <v>21.8</v>
          </cell>
          <cell r="AP62" t="str">
            <v>-1</v>
          </cell>
          <cell r="AQ62" t="str">
            <v>-1</v>
          </cell>
          <cell r="AR62" t="str">
            <v>52.3</v>
          </cell>
          <cell r="AS62" t="str">
            <v>-1</v>
          </cell>
          <cell r="AT62" t="str">
            <v>-1</v>
          </cell>
          <cell r="AU62" t="str">
            <v>8</v>
          </cell>
          <cell r="AV62" t="str">
            <v>5.5</v>
          </cell>
          <cell r="AW62" t="str">
            <v>3.9</v>
          </cell>
          <cell r="AX62" t="str">
            <v>14.1</v>
          </cell>
          <cell r="AY62" t="str">
            <v>2.2</v>
          </cell>
          <cell r="AZ62" t="str">
            <v>0.02</v>
          </cell>
          <cell r="BA62" t="str">
            <v>0.099</v>
          </cell>
          <cell r="BB62" t="str">
            <v>2.54</v>
          </cell>
          <cell r="BC62" t="str">
            <v>0.003</v>
          </cell>
          <cell r="BD62" t="str">
            <v>0.010</v>
          </cell>
          <cell r="BE62" t="str">
            <v>0.411</v>
          </cell>
          <cell r="BF62" t="str">
            <v>0.0002</v>
          </cell>
          <cell r="BG62" t="str">
            <v>0.0028</v>
          </cell>
          <cell r="BH62" t="str">
            <v>0.00002</v>
          </cell>
          <cell r="BI62" t="str">
            <v>0.00002</v>
          </cell>
          <cell r="BJ62" t="str">
            <v>0.002</v>
          </cell>
          <cell r="BK62" t="str">
            <v>0.0001</v>
          </cell>
          <cell r="BL62" t="str">
            <v>0.0005</v>
          </cell>
          <cell r="BM62" t="str">
            <v>0.0002</v>
          </cell>
          <cell r="BN62" t="str">
            <v>0.005</v>
          </cell>
          <cell r="BO62" t="str">
            <v>0.02</v>
          </cell>
          <cell r="BP62" t="str">
            <v>0.005</v>
          </cell>
          <cell r="BQ62" t="str">
            <v>-1</v>
          </cell>
          <cell r="BR62" t="str">
            <v>-1</v>
          </cell>
          <cell r="BS62" t="str">
            <v>28.8</v>
          </cell>
          <cell r="BT62" t="str">
            <v>-1</v>
          </cell>
          <cell r="BU62" t="str">
            <v>-1</v>
          </cell>
          <cell r="BV62" t="str">
            <v>-1</v>
          </cell>
          <cell r="BW62" t="str">
            <v>-1</v>
          </cell>
          <cell r="BX62" t="str">
            <v>-1</v>
          </cell>
          <cell r="BY62" t="str">
            <v>-1</v>
          </cell>
          <cell r="BZ62" t="str">
            <v/>
          </cell>
        </row>
        <row r="63">
          <cell r="B63" t="str">
            <v>焦岗湖</v>
          </cell>
          <cell r="C63" t="str">
            <v>淮河流域</v>
          </cell>
          <cell r="D63" t="str">
            <v>安徽省</v>
          </cell>
          <cell r="E63" t="str">
            <v>淮南市, 阜阳市</v>
          </cell>
          <cell r="F63" t="str">
            <v>淮南市,阜阳市</v>
          </cell>
          <cell r="G63" t="str">
            <v>颍上县、凤台县</v>
          </cell>
          <cell r="H63" t="str">
            <v>安徽省</v>
          </cell>
          <cell r="I63" t="str">
            <v>淮南市</v>
          </cell>
          <cell r="J63" t="str">
            <v>湖泊</v>
          </cell>
          <cell r="K63" t="str">
            <v>淮河水系</v>
          </cell>
          <cell r="L63" t="str">
            <v>湖库</v>
          </cell>
          <cell r="M63" t="str">
            <v>焦岗湖</v>
          </cell>
          <cell r="N63" t="str">
            <v>14511130090</v>
          </cell>
          <cell r="O63" t="str">
            <v>-</v>
          </cell>
        </row>
        <row r="63">
          <cell r="S63" t="str">
            <v>焦岗湖颍上、凤台渔业、农业用水区</v>
          </cell>
          <cell r="T63" t="str">
            <v>保留</v>
          </cell>
          <cell r="U63" t="str">
            <v>市界（淮南市、阜阳市）</v>
          </cell>
          <cell r="V63">
            <v>116.6403</v>
          </cell>
          <cell r="W63">
            <v>32.5989</v>
          </cell>
          <cell r="X63" t="str">
            <v>十三五,十四五</v>
          </cell>
          <cell r="Y63" t="str">
            <v>有</v>
          </cell>
          <cell r="Z63" t="str">
            <v>浮船站</v>
          </cell>
          <cell r="AA63" t="str">
            <v>2023</v>
          </cell>
          <cell r="AB63" t="str">
            <v>10</v>
          </cell>
          <cell r="AC63">
            <v>21</v>
          </cell>
          <cell r="AD63" t="str">
            <v>Ⅲ</v>
          </cell>
          <cell r="AE63" t="str">
            <v>Ⅳ</v>
          </cell>
          <cell r="AF63" t="str">
            <v>Ⅴ</v>
          </cell>
          <cell r="AG63" t="str">
            <v>-</v>
          </cell>
          <cell r="AH63" t="str">
            <v>高锰酸盐指数（0.02）</v>
          </cell>
          <cell r="AI63" t="str">
            <v>化学需氧量（0.6）、高锰酸盐指数（0.1）</v>
          </cell>
          <cell r="AJ63" t="str">
            <v>化学需氧量、高锰酸盐指数、总磷</v>
          </cell>
          <cell r="AK63" t="str">
            <v>高锰酸盐指数</v>
          </cell>
          <cell r="AL63" t="str">
            <v>化学需氧量</v>
          </cell>
          <cell r="AM63" t="str">
            <v>2023-10-08</v>
          </cell>
          <cell r="AN63" t="str">
            <v>-1</v>
          </cell>
          <cell r="AO63" t="str">
            <v>20.7</v>
          </cell>
          <cell r="AP63" t="str">
            <v>-1</v>
          </cell>
          <cell r="AQ63" t="str">
            <v>-1</v>
          </cell>
          <cell r="AR63" t="str">
            <v>82.4</v>
          </cell>
          <cell r="AS63" t="str">
            <v>25</v>
          </cell>
          <cell r="AT63" t="str">
            <v>0.012</v>
          </cell>
          <cell r="AU63" t="str">
            <v>8</v>
          </cell>
          <cell r="AV63" t="str">
            <v>7.2</v>
          </cell>
          <cell r="AW63" t="str">
            <v>6.0</v>
          </cell>
          <cell r="AX63" t="str">
            <v>18.0</v>
          </cell>
          <cell r="AY63" t="str">
            <v>2.3</v>
          </cell>
          <cell r="AZ63" t="str">
            <v>0.03</v>
          </cell>
          <cell r="BA63" t="str">
            <v>0.043</v>
          </cell>
          <cell r="BB63" t="str">
            <v>0.96</v>
          </cell>
          <cell r="BC63" t="str">
            <v>0.002</v>
          </cell>
          <cell r="BD63" t="str">
            <v>0.010</v>
          </cell>
          <cell r="BE63" t="str">
            <v>0.927</v>
          </cell>
          <cell r="BF63" t="str">
            <v>0.0002</v>
          </cell>
          <cell r="BG63" t="str">
            <v>0.0002</v>
          </cell>
          <cell r="BH63" t="str">
            <v>0.00002</v>
          </cell>
          <cell r="BI63" t="str">
            <v>0.00006</v>
          </cell>
          <cell r="BJ63" t="str">
            <v>0.002</v>
          </cell>
          <cell r="BK63" t="str">
            <v>0.001</v>
          </cell>
          <cell r="BL63" t="str">
            <v>0.002</v>
          </cell>
          <cell r="BM63" t="str">
            <v>0.0002</v>
          </cell>
          <cell r="BN63" t="str">
            <v>0.005</v>
          </cell>
          <cell r="BO63" t="str">
            <v>0.02</v>
          </cell>
          <cell r="BP63" t="str">
            <v>0.005</v>
          </cell>
          <cell r="BQ63" t="str">
            <v>-1</v>
          </cell>
          <cell r="BR63" t="str">
            <v>-1</v>
          </cell>
          <cell r="BS63" t="str">
            <v>50.4</v>
          </cell>
          <cell r="BT63" t="str">
            <v>-1</v>
          </cell>
          <cell r="BU63" t="str">
            <v>-1</v>
          </cell>
          <cell r="BV63" t="str">
            <v>-1</v>
          </cell>
          <cell r="BW63" t="str">
            <v>-1</v>
          </cell>
          <cell r="BX63" t="str">
            <v>-1</v>
          </cell>
          <cell r="BY63" t="str">
            <v>-1</v>
          </cell>
          <cell r="BZ63" t="str">
            <v/>
          </cell>
        </row>
        <row r="64">
          <cell r="B64" t="str">
            <v>高塘湖</v>
          </cell>
          <cell r="C64" t="str">
            <v>淮河流域</v>
          </cell>
          <cell r="D64" t="str">
            <v>安徽省</v>
          </cell>
          <cell r="E64" t="str">
            <v>淮南市, 滁州市</v>
          </cell>
          <cell r="F64" t="str">
            <v>淮南市,滁州市</v>
          </cell>
          <cell r="G64" t="str">
            <v>定远县、凤阳县、长丰县、大通区</v>
          </cell>
          <cell r="H64" t="str">
            <v>安徽省</v>
          </cell>
          <cell r="I64" t="str">
            <v>淮南市</v>
          </cell>
          <cell r="J64" t="str">
            <v>湖泊</v>
          </cell>
          <cell r="K64" t="str">
            <v>淮河水系</v>
          </cell>
          <cell r="L64" t="str">
            <v>湖库</v>
          </cell>
          <cell r="M64" t="str">
            <v>高塘湖</v>
          </cell>
          <cell r="N64" t="str">
            <v>14511130123</v>
          </cell>
          <cell r="O64" t="str">
            <v>-</v>
          </cell>
        </row>
        <row r="64">
          <cell r="S64" t="str">
            <v>高塘湖淮南、滁州、合肥农业用水区</v>
          </cell>
          <cell r="T64" t="str">
            <v>新增</v>
          </cell>
          <cell r="U64" t="str">
            <v>市界（淮南市、滁州市）</v>
          </cell>
          <cell r="V64">
            <v>117.1651</v>
          </cell>
          <cell r="W64">
            <v>32.6694</v>
          </cell>
          <cell r="X64" t="str">
            <v>十四五</v>
          </cell>
          <cell r="Y64" t="str">
            <v>没有</v>
          </cell>
          <cell r="Z64" t="str">
            <v>-</v>
          </cell>
          <cell r="AA64" t="str">
            <v>2023</v>
          </cell>
          <cell r="AB64" t="str">
            <v>10</v>
          </cell>
          <cell r="AC64">
            <v>21</v>
          </cell>
          <cell r="AD64" t="str">
            <v>Ⅲ</v>
          </cell>
          <cell r="AE64" t="str">
            <v>Ⅴ</v>
          </cell>
          <cell r="AF64" t="str">
            <v>Ⅲ</v>
          </cell>
          <cell r="AG64" t="str">
            <v>-</v>
          </cell>
          <cell r="AH64" t="str">
            <v>总磷（2.4）</v>
          </cell>
          <cell r="AI64" t="str">
            <v>-</v>
          </cell>
          <cell r="AJ64" t="str">
            <v>五日生化需氧量、化学需氧量、高锰酸盐指数、总磷</v>
          </cell>
          <cell r="AK64" t="str">
            <v>总磷</v>
          </cell>
          <cell r="AL64" t="str">
            <v>化学需氧量、总磷</v>
          </cell>
          <cell r="AM64" t="str">
            <v>2023-10-18</v>
          </cell>
          <cell r="AN64" t="str">
            <v>-1</v>
          </cell>
          <cell r="AO64" t="str">
            <v>25.6</v>
          </cell>
          <cell r="AP64" t="str">
            <v>-1</v>
          </cell>
          <cell r="AQ64" t="str">
            <v>-1</v>
          </cell>
          <cell r="AR64" t="str">
            <v>55.9</v>
          </cell>
          <cell r="AS64" t="str">
            <v>30</v>
          </cell>
          <cell r="AT64" t="str">
            <v>0.016</v>
          </cell>
          <cell r="AU64" t="str">
            <v>9</v>
          </cell>
          <cell r="AV64" t="str">
            <v>8.7</v>
          </cell>
          <cell r="AW64" t="str">
            <v>6.0</v>
          </cell>
          <cell r="AX64" t="str">
            <v>18.0</v>
          </cell>
          <cell r="AY64" t="str">
            <v>3.8</v>
          </cell>
          <cell r="AZ64" t="str">
            <v>0.12</v>
          </cell>
          <cell r="BA64" t="str">
            <v>0.050</v>
          </cell>
          <cell r="BB64" t="str">
            <v>1.59</v>
          </cell>
          <cell r="BC64" t="str">
            <v>0.0004</v>
          </cell>
          <cell r="BD64" t="str">
            <v>0.009</v>
          </cell>
          <cell r="BE64" t="str">
            <v>0.874</v>
          </cell>
          <cell r="BF64" t="str">
            <v>0.0002</v>
          </cell>
          <cell r="BG64" t="str">
            <v>0.0005</v>
          </cell>
          <cell r="BH64" t="str">
            <v>0.00002</v>
          </cell>
          <cell r="BI64" t="str">
            <v>0.00002</v>
          </cell>
          <cell r="BJ64" t="str">
            <v>0.002</v>
          </cell>
          <cell r="BK64" t="str">
            <v>0.00004</v>
          </cell>
          <cell r="BL64" t="str">
            <v>0.004</v>
          </cell>
          <cell r="BM64" t="str">
            <v>0.0002</v>
          </cell>
          <cell r="BN64" t="str">
            <v>0.005</v>
          </cell>
          <cell r="BO64" t="str">
            <v>0.02</v>
          </cell>
          <cell r="BP64" t="str">
            <v>0.005</v>
          </cell>
          <cell r="BQ64" t="str">
            <v>-1</v>
          </cell>
          <cell r="BR64" t="str">
            <v>-1</v>
          </cell>
          <cell r="BS64" t="str">
            <v>43.4</v>
          </cell>
          <cell r="BT64" t="str">
            <v>-1</v>
          </cell>
          <cell r="BU64" t="str">
            <v>-1</v>
          </cell>
          <cell r="BV64" t="str">
            <v>-1</v>
          </cell>
          <cell r="BW64" t="str">
            <v>-1</v>
          </cell>
          <cell r="BX64" t="str">
            <v>-1</v>
          </cell>
          <cell r="BY64" t="str">
            <v>-1</v>
          </cell>
          <cell r="BZ64" t="str">
            <v/>
          </cell>
        </row>
        <row r="65">
          <cell r="B65" t="str">
            <v>三兴村（右岸）</v>
          </cell>
          <cell r="C65" t="str">
            <v>长江流域</v>
          </cell>
          <cell r="D65" t="str">
            <v>安徽省</v>
          </cell>
          <cell r="E65" t="str">
            <v>马鞍山市</v>
          </cell>
          <cell r="F65" t="str">
            <v>马鞍山市</v>
          </cell>
          <cell r="G65" t="str">
            <v>当涂县、花山区</v>
          </cell>
          <cell r="H65" t="str">
            <v>安徽省</v>
          </cell>
          <cell r="I65" t="str">
            <v>马鞍山市</v>
          </cell>
          <cell r="J65" t="str">
            <v>干流</v>
          </cell>
          <cell r="K65" t="str">
            <v>长江水系</v>
          </cell>
          <cell r="L65" t="str">
            <v>河流</v>
          </cell>
          <cell r="M65" t="str">
            <v>长江</v>
          </cell>
          <cell r="N65" t="str">
            <v>14502050481</v>
          </cell>
          <cell r="O65" t="str">
            <v>东海</v>
          </cell>
        </row>
        <row r="65">
          <cell r="S65" t="str">
            <v>长江右岸当涂工业用水区/长江右岸当涂过渡区/长江右岸马鞍山饮用水源区/长江右岸马鞍山工业用水区/长江右岸皖苏缓冲区</v>
          </cell>
          <cell r="T65" t="str">
            <v>保留</v>
          </cell>
          <cell r="U65" t="str">
            <v>省界（皖-苏）</v>
          </cell>
          <cell r="V65">
            <v>118.5019</v>
          </cell>
          <cell r="W65">
            <v>31.7785</v>
          </cell>
          <cell r="X65" t="str">
            <v>十一五,十二五,十三五,十四五</v>
          </cell>
          <cell r="Y65" t="str">
            <v>有</v>
          </cell>
          <cell r="Z65" t="str">
            <v>固定站</v>
          </cell>
          <cell r="AA65" t="str">
            <v>2023</v>
          </cell>
          <cell r="AB65" t="str">
            <v>10</v>
          </cell>
          <cell r="AC65">
            <v>21</v>
          </cell>
          <cell r="AD65" t="str">
            <v>Ⅱ</v>
          </cell>
          <cell r="AE65" t="str">
            <v>Ⅱ</v>
          </cell>
          <cell r="AF65" t="str">
            <v>Ⅱ</v>
          </cell>
          <cell r="AG65" t="str">
            <v>-</v>
          </cell>
          <cell r="AH65" t="str">
            <v>-</v>
          </cell>
          <cell r="AI65" t="str">
            <v>-</v>
          </cell>
          <cell r="AJ65" t="str">
            <v>总磷</v>
          </cell>
          <cell r="AK65" t="str">
            <v>溶解氧、总磷</v>
          </cell>
          <cell r="AL65" t="str">
            <v>总磷</v>
          </cell>
          <cell r="AM65" t="str">
            <v>2023-10-13</v>
          </cell>
          <cell r="AN65" t="str">
            <v>-1</v>
          </cell>
          <cell r="AO65" t="str">
            <v>23.5</v>
          </cell>
          <cell r="AP65" t="str">
            <v>-1</v>
          </cell>
          <cell r="AQ65" t="str">
            <v>-1</v>
          </cell>
          <cell r="AR65" t="str">
            <v>35.8</v>
          </cell>
          <cell r="AS65" t="str">
            <v>-1</v>
          </cell>
          <cell r="AT65" t="str">
            <v>-1</v>
          </cell>
          <cell r="AU65" t="str">
            <v>8</v>
          </cell>
          <cell r="AV65" t="str">
            <v>7.7</v>
          </cell>
          <cell r="AW65" t="str">
            <v>1.8</v>
          </cell>
          <cell r="AX65" t="str">
            <v>5.5</v>
          </cell>
          <cell r="AY65" t="str">
            <v>0.9</v>
          </cell>
          <cell r="AZ65" t="str">
            <v>0.06</v>
          </cell>
          <cell r="BA65" t="str">
            <v>0.083</v>
          </cell>
          <cell r="BB65" t="str">
            <v>2.53</v>
          </cell>
          <cell r="BC65" t="str">
            <v>0.004</v>
          </cell>
          <cell r="BD65" t="str">
            <v>0.004</v>
          </cell>
          <cell r="BE65" t="str">
            <v>0.198</v>
          </cell>
          <cell r="BF65" t="str">
            <v>0.0002</v>
          </cell>
          <cell r="BG65" t="str">
            <v>0.0019</v>
          </cell>
          <cell r="BH65" t="str">
            <v>0.00002</v>
          </cell>
          <cell r="BI65" t="str">
            <v>0.00002</v>
          </cell>
          <cell r="BJ65" t="str">
            <v>0.002</v>
          </cell>
          <cell r="BK65" t="str">
            <v>0.0002</v>
          </cell>
          <cell r="BL65" t="str">
            <v>0.002</v>
          </cell>
          <cell r="BM65" t="str">
            <v>0.0006</v>
          </cell>
          <cell r="BN65" t="str">
            <v>0.005</v>
          </cell>
          <cell r="BO65" t="str">
            <v>0.02</v>
          </cell>
          <cell r="BP65" t="str">
            <v>0.005</v>
          </cell>
          <cell r="BQ65" t="str">
            <v>-1</v>
          </cell>
          <cell r="BR65" t="str">
            <v>-1</v>
          </cell>
          <cell r="BS65" t="str">
            <v>62.7</v>
          </cell>
          <cell r="BT65" t="str">
            <v>-1</v>
          </cell>
          <cell r="BU65" t="str">
            <v>-1</v>
          </cell>
          <cell r="BV65" t="str">
            <v>-1</v>
          </cell>
          <cell r="BW65" t="str">
            <v>-1</v>
          </cell>
          <cell r="BX65" t="str">
            <v>-1</v>
          </cell>
          <cell r="BY65" t="str">
            <v>-1</v>
          </cell>
          <cell r="BZ65" t="str">
            <v/>
          </cell>
        </row>
        <row r="66">
          <cell r="B66" t="str">
            <v>采石河下游</v>
          </cell>
          <cell r="C66" t="str">
            <v>长江流域</v>
          </cell>
          <cell r="D66" t="str">
            <v>安徽省</v>
          </cell>
          <cell r="E66" t="str">
            <v>马鞍山市</v>
          </cell>
          <cell r="F66" t="str">
            <v>马鞍山市</v>
          </cell>
          <cell r="G66" t="str">
            <v>雨山区</v>
          </cell>
          <cell r="H66" t="str">
            <v>安徽省</v>
          </cell>
          <cell r="I66" t="str">
            <v>马鞍山市</v>
          </cell>
          <cell r="J66" t="str">
            <v>一级</v>
          </cell>
          <cell r="K66" t="str">
            <v>长江水系</v>
          </cell>
          <cell r="L66" t="str">
            <v>河流</v>
          </cell>
          <cell r="M66" t="str">
            <v>采石河</v>
          </cell>
          <cell r="N66" t="str">
            <v>14502050467</v>
          </cell>
          <cell r="O66" t="str">
            <v>长江</v>
          </cell>
        </row>
        <row r="66">
          <cell r="S66" t="str">
            <v/>
          </cell>
          <cell r="T66" t="str">
            <v>保留</v>
          </cell>
          <cell r="U66" t="str">
            <v>—</v>
          </cell>
          <cell r="V66">
            <v>118.4575</v>
          </cell>
          <cell r="W66">
            <v>31.6551</v>
          </cell>
          <cell r="X66" t="str">
            <v>十三五,十四五</v>
          </cell>
          <cell r="Y66" t="str">
            <v>有</v>
          </cell>
          <cell r="Z66" t="str">
            <v>固定站</v>
          </cell>
          <cell r="AA66" t="str">
            <v>2023</v>
          </cell>
          <cell r="AB66" t="str">
            <v>10</v>
          </cell>
          <cell r="AC66">
            <v>21</v>
          </cell>
          <cell r="AD66" t="str">
            <v>Ⅲ</v>
          </cell>
          <cell r="AE66" t="str">
            <v>Ⅳ</v>
          </cell>
          <cell r="AF66" t="str">
            <v>Ⅲ</v>
          </cell>
          <cell r="AG66" t="str">
            <v>-</v>
          </cell>
          <cell r="AH66" t="str">
            <v>溶解氧</v>
          </cell>
          <cell r="AI66" t="str">
            <v>-</v>
          </cell>
          <cell r="AJ66" t="str">
            <v>总磷</v>
          </cell>
          <cell r="AK66" t="str">
            <v>溶解氧</v>
          </cell>
          <cell r="AL66" t="str">
            <v>化学需氧量、氨氮、总磷</v>
          </cell>
          <cell r="AM66" t="str">
            <v>2023-10-11</v>
          </cell>
          <cell r="AN66" t="str">
            <v>-1</v>
          </cell>
          <cell r="AO66" t="str">
            <v>22.2</v>
          </cell>
          <cell r="AP66" t="str">
            <v>-1</v>
          </cell>
          <cell r="AQ66" t="str">
            <v>-1</v>
          </cell>
          <cell r="AR66" t="str">
            <v>76.4</v>
          </cell>
          <cell r="AS66" t="str">
            <v>-1</v>
          </cell>
          <cell r="AT66" t="str">
            <v>-1</v>
          </cell>
          <cell r="AU66" t="str">
            <v>8</v>
          </cell>
          <cell r="AV66" t="str">
            <v>7.6</v>
          </cell>
          <cell r="AW66" t="str">
            <v>3.4</v>
          </cell>
          <cell r="AX66" t="str">
            <v>9.0</v>
          </cell>
          <cell r="AY66" t="str">
            <v>2.0</v>
          </cell>
          <cell r="AZ66" t="str">
            <v>0.31</v>
          </cell>
          <cell r="BA66" t="str">
            <v>0.111</v>
          </cell>
          <cell r="BB66" t="str">
            <v>2.93</v>
          </cell>
          <cell r="BC66" t="str">
            <v>0.003</v>
          </cell>
          <cell r="BD66" t="str">
            <v>0.002</v>
          </cell>
          <cell r="BE66" t="str">
            <v>0.279</v>
          </cell>
          <cell r="BF66" t="str">
            <v>0.0002</v>
          </cell>
          <cell r="BG66" t="str">
            <v>0.0015</v>
          </cell>
          <cell r="BH66" t="str">
            <v>0.00002</v>
          </cell>
          <cell r="BI66" t="str">
            <v>0.00005</v>
          </cell>
          <cell r="BJ66" t="str">
            <v>0.002</v>
          </cell>
          <cell r="BK66" t="str">
            <v>0.001</v>
          </cell>
          <cell r="BL66" t="str">
            <v>0.002</v>
          </cell>
          <cell r="BM66" t="str">
            <v>0.0002</v>
          </cell>
          <cell r="BN66" t="str">
            <v>0.005</v>
          </cell>
          <cell r="BO66" t="str">
            <v>0.02</v>
          </cell>
          <cell r="BP66" t="str">
            <v>0.005</v>
          </cell>
          <cell r="BQ66" t="str">
            <v>-1</v>
          </cell>
          <cell r="BR66" t="str">
            <v>-1</v>
          </cell>
          <cell r="BS66" t="str">
            <v>19.2</v>
          </cell>
          <cell r="BT66" t="str">
            <v>-1</v>
          </cell>
          <cell r="BU66" t="str">
            <v>-1</v>
          </cell>
          <cell r="BV66" t="str">
            <v>-1</v>
          </cell>
          <cell r="BW66" t="str">
            <v>-1</v>
          </cell>
          <cell r="BX66" t="str">
            <v>-1</v>
          </cell>
          <cell r="BY66" t="str">
            <v>-1</v>
          </cell>
          <cell r="BZ66" t="str">
            <v/>
          </cell>
        </row>
        <row r="67">
          <cell r="B67" t="str">
            <v>得胜河入江口</v>
          </cell>
          <cell r="C67" t="str">
            <v>长江流域</v>
          </cell>
          <cell r="D67" t="str">
            <v>安徽省</v>
          </cell>
          <cell r="E67" t="str">
            <v>马鞍山市</v>
          </cell>
          <cell r="F67" t="str">
            <v>马鞍山市</v>
          </cell>
          <cell r="G67" t="str">
            <v>含山县、和县</v>
          </cell>
          <cell r="H67" t="str">
            <v>安徽省</v>
          </cell>
          <cell r="I67" t="str">
            <v>马鞍山市</v>
          </cell>
          <cell r="J67" t="str">
            <v>一级</v>
          </cell>
          <cell r="K67" t="str">
            <v>长江水系</v>
          </cell>
          <cell r="L67" t="str">
            <v>河流</v>
          </cell>
          <cell r="M67" t="str">
            <v>得胜河</v>
          </cell>
          <cell r="N67" t="str">
            <v>14502050176</v>
          </cell>
          <cell r="O67" t="str">
            <v>长江</v>
          </cell>
        </row>
        <row r="67">
          <cell r="S67" t="str">
            <v/>
          </cell>
          <cell r="T67" t="str">
            <v>保留</v>
          </cell>
          <cell r="U67" t="str">
            <v>—</v>
          </cell>
          <cell r="V67">
            <v>118.4091</v>
          </cell>
          <cell r="W67">
            <v>31.7165</v>
          </cell>
          <cell r="X67" t="str">
            <v>十三五,十四五</v>
          </cell>
          <cell r="Y67" t="str">
            <v>有</v>
          </cell>
          <cell r="Z67" t="str">
            <v>固定站</v>
          </cell>
          <cell r="AA67" t="str">
            <v>2023</v>
          </cell>
          <cell r="AB67" t="str">
            <v>10</v>
          </cell>
          <cell r="AC67">
            <v>21</v>
          </cell>
          <cell r="AD67" t="str">
            <v>Ⅲ</v>
          </cell>
          <cell r="AE67" t="str">
            <v>Ⅲ</v>
          </cell>
          <cell r="AF67" t="str">
            <v>Ⅱ</v>
          </cell>
          <cell r="AG67" t="str">
            <v>-</v>
          </cell>
          <cell r="AH67" t="str">
            <v>-</v>
          </cell>
          <cell r="AI67" t="str">
            <v>-</v>
          </cell>
          <cell r="AJ67" t="str">
            <v>化学需氧量</v>
          </cell>
          <cell r="AK67" t="str">
            <v>化学需氧量</v>
          </cell>
          <cell r="AL67" t="str">
            <v>高锰酸盐指数、氨氮、总磷</v>
          </cell>
          <cell r="AM67" t="str">
            <v>2023-10-15</v>
          </cell>
          <cell r="AN67" t="str">
            <v>-1</v>
          </cell>
          <cell r="AO67" t="str">
            <v>22.7</v>
          </cell>
          <cell r="AP67" t="str">
            <v>-1</v>
          </cell>
          <cell r="AQ67" t="str">
            <v>-1</v>
          </cell>
          <cell r="AR67" t="str">
            <v>43.9</v>
          </cell>
          <cell r="AS67" t="str">
            <v>-1</v>
          </cell>
          <cell r="AT67" t="str">
            <v>-1</v>
          </cell>
          <cell r="AU67" t="str">
            <v>7</v>
          </cell>
          <cell r="AV67" t="str">
            <v>7.7</v>
          </cell>
          <cell r="AW67" t="str">
            <v>3.9</v>
          </cell>
          <cell r="AX67" t="str">
            <v>18.5</v>
          </cell>
          <cell r="AY67" t="str">
            <v>2.0</v>
          </cell>
          <cell r="AZ67" t="str">
            <v>0.08</v>
          </cell>
          <cell r="BA67" t="str">
            <v>0.079</v>
          </cell>
          <cell r="BB67" t="str">
            <v>1.90</v>
          </cell>
          <cell r="BC67" t="str">
            <v>0.003</v>
          </cell>
          <cell r="BD67" t="str">
            <v>0.006</v>
          </cell>
          <cell r="BE67" t="str">
            <v>0.338</v>
          </cell>
          <cell r="BF67" t="str">
            <v>0.0002</v>
          </cell>
          <cell r="BG67" t="str">
            <v>0.0013</v>
          </cell>
          <cell r="BH67" t="str">
            <v>0.00002</v>
          </cell>
          <cell r="BI67" t="str">
            <v>0.00002</v>
          </cell>
          <cell r="BJ67" t="str">
            <v>0.002</v>
          </cell>
          <cell r="BK67" t="str">
            <v>0.0005</v>
          </cell>
          <cell r="BL67" t="str">
            <v>0.002</v>
          </cell>
          <cell r="BM67" t="str">
            <v>0.0002</v>
          </cell>
          <cell r="BN67" t="str">
            <v>0.005</v>
          </cell>
          <cell r="BO67" t="str">
            <v>0.02</v>
          </cell>
          <cell r="BP67" t="str">
            <v>0.005</v>
          </cell>
          <cell r="BQ67" t="str">
            <v>-1</v>
          </cell>
          <cell r="BR67" t="str">
            <v>-1</v>
          </cell>
          <cell r="BS67" t="str">
            <v>25.8</v>
          </cell>
          <cell r="BT67" t="str">
            <v>-1</v>
          </cell>
          <cell r="BU67" t="str">
            <v>-1</v>
          </cell>
          <cell r="BV67" t="str">
            <v>-1</v>
          </cell>
          <cell r="BW67" t="str">
            <v>-1</v>
          </cell>
          <cell r="BX67" t="str">
            <v>-1</v>
          </cell>
          <cell r="BY67" t="str">
            <v>-1</v>
          </cell>
          <cell r="BZ67" t="str">
            <v/>
          </cell>
        </row>
        <row r="68">
          <cell r="B68" t="str">
            <v>姑溪河大桥</v>
          </cell>
          <cell r="C68" t="str">
            <v>长江流域</v>
          </cell>
          <cell r="D68" t="str">
            <v>安徽省</v>
          </cell>
          <cell r="E68" t="str">
            <v>马鞍山市</v>
          </cell>
          <cell r="F68" t="str">
            <v>马鞍山市</v>
          </cell>
          <cell r="G68" t="str">
            <v>博望区、当涂县</v>
          </cell>
          <cell r="H68" t="str">
            <v>安徽省</v>
          </cell>
          <cell r="I68" t="str">
            <v>马鞍山市</v>
          </cell>
          <cell r="J68" t="str">
            <v>一级</v>
          </cell>
          <cell r="K68" t="str">
            <v>长江水系</v>
          </cell>
          <cell r="L68" t="str">
            <v>河流</v>
          </cell>
          <cell r="M68" t="str">
            <v>姑溪河</v>
          </cell>
          <cell r="N68" t="str">
            <v>14502050127</v>
          </cell>
          <cell r="O68" t="str">
            <v>长江</v>
          </cell>
        </row>
        <row r="68">
          <cell r="S68" t="str">
            <v/>
          </cell>
          <cell r="T68" t="str">
            <v>保留</v>
          </cell>
          <cell r="U68" t="str">
            <v>—</v>
          </cell>
          <cell r="V68">
            <v>118.4727</v>
          </cell>
          <cell r="W68">
            <v>31.551</v>
          </cell>
          <cell r="X68" t="str">
            <v>十三五,十四五</v>
          </cell>
          <cell r="Y68" t="str">
            <v>有</v>
          </cell>
          <cell r="Z68" t="str">
            <v>固定站</v>
          </cell>
          <cell r="AA68" t="str">
            <v>2023</v>
          </cell>
          <cell r="AB68" t="str">
            <v>10</v>
          </cell>
          <cell r="AC68">
            <v>21</v>
          </cell>
          <cell r="AD68" t="str">
            <v>Ⅱ</v>
          </cell>
          <cell r="AE68" t="str">
            <v>Ⅲ</v>
          </cell>
          <cell r="AF68" t="str">
            <v>Ⅱ</v>
          </cell>
          <cell r="AG68" t="str">
            <v>-</v>
          </cell>
          <cell r="AH68" t="str">
            <v>-</v>
          </cell>
          <cell r="AI68" t="str">
            <v>-</v>
          </cell>
          <cell r="AJ68" t="str">
            <v>溶解氧、高锰酸盐指数、总磷</v>
          </cell>
          <cell r="AK68" t="str">
            <v>溶解氧</v>
          </cell>
          <cell r="AL68" t="str">
            <v>溶解氧、高锰酸盐指数、氨氮、总磷</v>
          </cell>
          <cell r="AM68" t="str">
            <v>2023-10-19</v>
          </cell>
          <cell r="AN68" t="str">
            <v>-1</v>
          </cell>
          <cell r="AO68" t="str">
            <v>21.9</v>
          </cell>
          <cell r="AP68" t="str">
            <v>-1</v>
          </cell>
          <cell r="AQ68" t="str">
            <v>-1</v>
          </cell>
          <cell r="AR68" t="str">
            <v>23.5</v>
          </cell>
          <cell r="AS68" t="str">
            <v>-1</v>
          </cell>
          <cell r="AT68" t="str">
            <v>-1</v>
          </cell>
          <cell r="AU68" t="str">
            <v>8</v>
          </cell>
          <cell r="AV68" t="str">
            <v>6.7</v>
          </cell>
          <cell r="AW68" t="str">
            <v>2.4</v>
          </cell>
          <cell r="AX68" t="str">
            <v>9.5</v>
          </cell>
          <cell r="AY68" t="str">
            <v>0.7</v>
          </cell>
          <cell r="AZ68" t="str">
            <v>0.11</v>
          </cell>
          <cell r="BA68" t="str">
            <v>0.042</v>
          </cell>
          <cell r="BB68" t="str">
            <v>1.21</v>
          </cell>
          <cell r="BC68" t="str">
            <v>0.003</v>
          </cell>
          <cell r="BD68" t="str">
            <v>0.002</v>
          </cell>
          <cell r="BE68" t="str">
            <v>0.244</v>
          </cell>
          <cell r="BF68" t="str">
            <v>0.0002</v>
          </cell>
          <cell r="BG68" t="str">
            <v>0.0014</v>
          </cell>
          <cell r="BH68" t="str">
            <v>0.00002</v>
          </cell>
          <cell r="BI68" t="str">
            <v>0.00005</v>
          </cell>
          <cell r="BJ68" t="str">
            <v>0.002</v>
          </cell>
          <cell r="BK68" t="str">
            <v>0.001</v>
          </cell>
          <cell r="BL68" t="str">
            <v>0.002</v>
          </cell>
          <cell r="BM68" t="str">
            <v>0.0002</v>
          </cell>
          <cell r="BN68" t="str">
            <v>0.005</v>
          </cell>
          <cell r="BO68" t="str">
            <v>0.02</v>
          </cell>
          <cell r="BP68" t="str">
            <v>0.005</v>
          </cell>
          <cell r="BQ68" t="str">
            <v>-1</v>
          </cell>
          <cell r="BR68" t="str">
            <v>-1</v>
          </cell>
          <cell r="BS68" t="str">
            <v>29.2</v>
          </cell>
          <cell r="BT68" t="str">
            <v>-1</v>
          </cell>
          <cell r="BU68" t="str">
            <v>-1</v>
          </cell>
          <cell r="BV68" t="str">
            <v>-1</v>
          </cell>
          <cell r="BW68" t="str">
            <v>-1</v>
          </cell>
          <cell r="BX68" t="str">
            <v>-1</v>
          </cell>
          <cell r="BY68" t="str">
            <v>-1</v>
          </cell>
          <cell r="BZ68" t="str">
            <v/>
          </cell>
        </row>
        <row r="69">
          <cell r="B69" t="str">
            <v>当涂查湾</v>
          </cell>
          <cell r="C69" t="str">
            <v>长江流域</v>
          </cell>
          <cell r="D69" t="str">
            <v>安徽省</v>
          </cell>
          <cell r="E69" t="str">
            <v>芜湖市, 马鞍山市</v>
          </cell>
          <cell r="F69" t="str">
            <v>芜湖市,马鞍山市</v>
          </cell>
          <cell r="G69" t="str">
            <v>当涂县、鸠江区</v>
          </cell>
          <cell r="H69" t="str">
            <v>安徽省</v>
          </cell>
          <cell r="I69" t="str">
            <v>马鞍山市</v>
          </cell>
          <cell r="J69" t="str">
            <v>二级</v>
          </cell>
          <cell r="K69" t="str">
            <v>长江水系</v>
          </cell>
          <cell r="L69" t="str">
            <v>河流</v>
          </cell>
          <cell r="M69" t="str">
            <v>青山河</v>
          </cell>
          <cell r="N69" t="str">
            <v>14502050494</v>
          </cell>
          <cell r="O69" t="str">
            <v>姑溪河</v>
          </cell>
        </row>
        <row r="69">
          <cell r="S69" t="str">
            <v>水阳江当涂保留区/水阳江青山河当涂保留区/水阳江当涂景观娱乐用水区</v>
          </cell>
          <cell r="T69" t="str">
            <v>保留</v>
          </cell>
          <cell r="U69" t="str">
            <v>市界（芜湖市、马鞍山市）</v>
          </cell>
          <cell r="V69">
            <v>118.5172</v>
          </cell>
          <cell r="W69">
            <v>31.4182</v>
          </cell>
          <cell r="X69" t="str">
            <v>十三五,十四五</v>
          </cell>
          <cell r="Y69" t="str">
            <v>有</v>
          </cell>
          <cell r="Z69" t="str">
            <v>固定站</v>
          </cell>
          <cell r="AA69" t="str">
            <v>2023</v>
          </cell>
          <cell r="AB69" t="str">
            <v>10</v>
          </cell>
          <cell r="AC69">
            <v>21</v>
          </cell>
          <cell r="AD69" t="str">
            <v>Ⅱ</v>
          </cell>
          <cell r="AE69" t="str">
            <v>Ⅱ</v>
          </cell>
          <cell r="AF69" t="str">
            <v>Ⅱ</v>
          </cell>
          <cell r="AG69" t="str">
            <v>-</v>
          </cell>
          <cell r="AH69" t="str">
            <v>-</v>
          </cell>
          <cell r="AI69" t="str">
            <v>-</v>
          </cell>
          <cell r="AJ69" t="str">
            <v>高锰酸盐指数、总磷</v>
          </cell>
          <cell r="AK69" t="str">
            <v>溶解氧、高锰酸盐指数、总磷</v>
          </cell>
          <cell r="AL69" t="str">
            <v>溶解氧、高锰酸盐指数、氨氮、总磷</v>
          </cell>
          <cell r="AM69" t="str">
            <v>2023-10-20</v>
          </cell>
          <cell r="AN69" t="str">
            <v>-1</v>
          </cell>
          <cell r="AO69" t="str">
            <v>21.9</v>
          </cell>
          <cell r="AP69" t="str">
            <v>-1</v>
          </cell>
          <cell r="AQ69" t="str">
            <v>-1</v>
          </cell>
          <cell r="AR69" t="str">
            <v>23.0</v>
          </cell>
          <cell r="AS69" t="str">
            <v>-1</v>
          </cell>
          <cell r="AT69" t="str">
            <v>-1</v>
          </cell>
          <cell r="AU69" t="str">
            <v>8</v>
          </cell>
          <cell r="AV69" t="str">
            <v>8.8</v>
          </cell>
          <cell r="AW69" t="str">
            <v>2.3</v>
          </cell>
          <cell r="AX69" t="str">
            <v>7.5</v>
          </cell>
          <cell r="AY69" t="str">
            <v>0.9</v>
          </cell>
          <cell r="AZ69" t="str">
            <v>0.03</v>
          </cell>
          <cell r="BA69" t="str">
            <v>0.049</v>
          </cell>
          <cell r="BB69" t="str">
            <v>1.73</v>
          </cell>
          <cell r="BC69" t="str">
            <v>0.003</v>
          </cell>
          <cell r="BD69" t="str">
            <v>0.002</v>
          </cell>
          <cell r="BE69" t="str">
            <v>0.190</v>
          </cell>
          <cell r="BF69" t="str">
            <v>0.0002</v>
          </cell>
          <cell r="BG69" t="str">
            <v>0.0014</v>
          </cell>
          <cell r="BH69" t="str">
            <v>0.00002</v>
          </cell>
          <cell r="BI69" t="str">
            <v>0.00005</v>
          </cell>
          <cell r="BJ69" t="str">
            <v>0.002</v>
          </cell>
          <cell r="BK69" t="str">
            <v>0.001</v>
          </cell>
          <cell r="BL69" t="str">
            <v>0.002</v>
          </cell>
          <cell r="BM69" t="str">
            <v>0.0002</v>
          </cell>
          <cell r="BN69" t="str">
            <v>0.005</v>
          </cell>
          <cell r="BO69" t="str">
            <v>0.02</v>
          </cell>
          <cell r="BP69" t="str">
            <v>0.005</v>
          </cell>
          <cell r="BQ69" t="str">
            <v>-1</v>
          </cell>
          <cell r="BR69" t="str">
            <v>-1</v>
          </cell>
          <cell r="BS69" t="str">
            <v>17.7</v>
          </cell>
          <cell r="BT69" t="str">
            <v>-1</v>
          </cell>
          <cell r="BU69" t="str">
            <v>-1</v>
          </cell>
          <cell r="BV69" t="str">
            <v>-1</v>
          </cell>
          <cell r="BW69" t="str">
            <v>-1</v>
          </cell>
          <cell r="BX69" t="str">
            <v>-1</v>
          </cell>
          <cell r="BY69" t="str">
            <v>-1</v>
          </cell>
          <cell r="BZ69" t="str">
            <v/>
          </cell>
        </row>
        <row r="70">
          <cell r="B70" t="str">
            <v>汤河入口上</v>
          </cell>
          <cell r="C70" t="str">
            <v>巢湖流域</v>
          </cell>
          <cell r="D70" t="str">
            <v>安徽省</v>
          </cell>
          <cell r="E70" t="str">
            <v>马鞍山市</v>
          </cell>
          <cell r="F70" t="str">
            <v>马鞍山市</v>
          </cell>
          <cell r="G70" t="str">
            <v>含山县</v>
          </cell>
          <cell r="H70" t="str">
            <v>安徽省</v>
          </cell>
          <cell r="I70" t="str">
            <v>马鞍山市</v>
          </cell>
          <cell r="J70" t="str">
            <v>二级</v>
          </cell>
          <cell r="K70" t="str">
            <v>巢湖水系</v>
          </cell>
          <cell r="L70" t="str">
            <v>河流</v>
          </cell>
          <cell r="M70" t="str">
            <v>清溪河</v>
          </cell>
          <cell r="N70" t="str">
            <v>14510320012</v>
          </cell>
          <cell r="O70" t="str">
            <v>裕溪河</v>
          </cell>
        </row>
        <row r="70">
          <cell r="S70" t="str">
            <v/>
          </cell>
          <cell r="T70" t="str">
            <v>新增</v>
          </cell>
          <cell r="U70" t="str">
            <v>市界（马鞍山市-合肥市）</v>
          </cell>
          <cell r="V70">
            <v>117.9337</v>
          </cell>
          <cell r="W70">
            <v>31.5907</v>
          </cell>
          <cell r="X70" t="str">
            <v>十四五</v>
          </cell>
          <cell r="Y70" t="str">
            <v>没有</v>
          </cell>
          <cell r="Z70" t="str">
            <v>-</v>
          </cell>
          <cell r="AA70" t="str">
            <v>2023</v>
          </cell>
          <cell r="AB70" t="str">
            <v>10</v>
          </cell>
          <cell r="AC70">
            <v>21</v>
          </cell>
          <cell r="AD70" t="str">
            <v>Ⅲ</v>
          </cell>
          <cell r="AE70" t="str">
            <v>Ⅲ</v>
          </cell>
          <cell r="AF70" t="str">
            <v>Ⅲ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高锰酸盐指数</v>
          </cell>
          <cell r="AK70" t="str">
            <v>化学需氧量、高锰酸盐指数</v>
          </cell>
          <cell r="AL70" t="str">
            <v>五日生化需氧量、化学需氧量</v>
          </cell>
          <cell r="AM70" t="str">
            <v>2023-10-17</v>
          </cell>
          <cell r="AN70" t="str">
            <v>-1</v>
          </cell>
          <cell r="AO70" t="str">
            <v>23.2</v>
          </cell>
          <cell r="AP70" t="str">
            <v>-1</v>
          </cell>
          <cell r="AQ70" t="str">
            <v>-1</v>
          </cell>
          <cell r="AR70" t="str">
            <v>43.4</v>
          </cell>
          <cell r="AS70" t="str">
            <v>-1</v>
          </cell>
          <cell r="AT70" t="str">
            <v>-1</v>
          </cell>
          <cell r="AU70" t="str">
            <v>8</v>
          </cell>
          <cell r="AV70" t="str">
            <v>6.9</v>
          </cell>
          <cell r="AW70" t="str">
            <v>4.4</v>
          </cell>
          <cell r="AX70" t="str">
            <v>15.0</v>
          </cell>
          <cell r="AY70" t="str">
            <v>1.8</v>
          </cell>
          <cell r="AZ70" t="str">
            <v>0.11</v>
          </cell>
          <cell r="BA70" t="str">
            <v>0.045</v>
          </cell>
          <cell r="BB70" t="str">
            <v>0.90</v>
          </cell>
          <cell r="BC70" t="str">
            <v>0.003</v>
          </cell>
          <cell r="BD70" t="str">
            <v>0.002</v>
          </cell>
          <cell r="BE70" t="str">
            <v>0.546</v>
          </cell>
          <cell r="BF70" t="str">
            <v>0.0002</v>
          </cell>
          <cell r="BG70" t="str">
            <v>0.0008</v>
          </cell>
          <cell r="BH70" t="str">
            <v>0.00002</v>
          </cell>
          <cell r="BI70" t="str">
            <v>0.00005</v>
          </cell>
          <cell r="BJ70" t="str">
            <v>0.002</v>
          </cell>
          <cell r="BK70" t="str">
            <v>0.001</v>
          </cell>
          <cell r="BL70" t="str">
            <v>0.002</v>
          </cell>
          <cell r="BM70" t="str">
            <v>0.0002</v>
          </cell>
          <cell r="BN70" t="str">
            <v>0.01</v>
          </cell>
          <cell r="BO70" t="str">
            <v>0.02</v>
          </cell>
          <cell r="BP70" t="str">
            <v>0.005</v>
          </cell>
          <cell r="BQ70" t="str">
            <v>-1</v>
          </cell>
          <cell r="BR70" t="str">
            <v>-1</v>
          </cell>
          <cell r="BS70" t="str">
            <v>19.4</v>
          </cell>
          <cell r="BT70" t="str">
            <v>-1</v>
          </cell>
          <cell r="BU70" t="str">
            <v>-1</v>
          </cell>
          <cell r="BV70" t="str">
            <v>-1</v>
          </cell>
          <cell r="BW70" t="str">
            <v>-1</v>
          </cell>
          <cell r="BX70" t="str">
            <v>-1</v>
          </cell>
          <cell r="BY70" t="str">
            <v>-1</v>
          </cell>
          <cell r="BZ70" t="str">
            <v/>
          </cell>
        </row>
        <row r="71">
          <cell r="B71" t="str">
            <v>乌江（左岸）</v>
          </cell>
          <cell r="C71" t="str">
            <v>长江流域</v>
          </cell>
          <cell r="D71" t="str">
            <v>安徽省</v>
          </cell>
          <cell r="E71" t="str">
            <v>马鞍山市</v>
          </cell>
          <cell r="F71" t="str">
            <v>马鞍山市</v>
          </cell>
          <cell r="G71" t="str">
            <v>含山县、和县</v>
          </cell>
          <cell r="H71" t="str">
            <v>安徽省</v>
          </cell>
          <cell r="I71" t="str">
            <v>马鞍山市</v>
          </cell>
          <cell r="J71" t="str">
            <v>干流</v>
          </cell>
          <cell r="K71" t="str">
            <v>长江水系</v>
          </cell>
          <cell r="L71" t="str">
            <v>河流</v>
          </cell>
          <cell r="M71" t="str">
            <v>长江</v>
          </cell>
          <cell r="N71" t="str">
            <v>14502050481</v>
          </cell>
          <cell r="O71" t="str">
            <v>东海</v>
          </cell>
        </row>
        <row r="71">
          <cell r="S71" t="str">
            <v>长江左岸和县保留区/长江左岸和县工业、农业用水区/长江左岸皖苏缓冲区</v>
          </cell>
          <cell r="T71" t="str">
            <v>新增</v>
          </cell>
          <cell r="U71" t="str">
            <v>省界（皖-苏）</v>
          </cell>
          <cell r="V71">
            <v>118.4947</v>
          </cell>
          <cell r="W71">
            <v>31.8425</v>
          </cell>
          <cell r="X71" t="str">
            <v>十四五</v>
          </cell>
          <cell r="Y71" t="str">
            <v>没有</v>
          </cell>
          <cell r="Z71" t="str">
            <v>-</v>
          </cell>
          <cell r="AA71" t="str">
            <v>2023</v>
          </cell>
          <cell r="AB71" t="str">
            <v>10</v>
          </cell>
          <cell r="AC71">
            <v>21</v>
          </cell>
          <cell r="AD71" t="str">
            <v>Ⅱ</v>
          </cell>
          <cell r="AE71" t="str">
            <v>Ⅱ</v>
          </cell>
          <cell r="AF71" t="str">
            <v>Ⅲ</v>
          </cell>
          <cell r="AG71" t="str">
            <v>-</v>
          </cell>
          <cell r="AH71" t="str">
            <v>-</v>
          </cell>
          <cell r="AI71" t="str">
            <v>-</v>
          </cell>
          <cell r="AJ71" t="str">
            <v>总磷</v>
          </cell>
          <cell r="AK71" t="str">
            <v>溶解氧、高锰酸盐指数、氨氮、总磷</v>
          </cell>
          <cell r="AL71" t="str">
            <v>化学需氧量</v>
          </cell>
          <cell r="AM71" t="str">
            <v>2023-10-23</v>
          </cell>
          <cell r="AN71" t="str">
            <v>-1</v>
          </cell>
          <cell r="AO71" t="str">
            <v>22.3</v>
          </cell>
          <cell r="AP71" t="str">
            <v>-1</v>
          </cell>
          <cell r="AQ71" t="str">
            <v>-1</v>
          </cell>
          <cell r="AR71" t="str">
            <v>37.0</v>
          </cell>
          <cell r="AS71" t="str">
            <v>-1</v>
          </cell>
          <cell r="AT71" t="str">
            <v>-1</v>
          </cell>
          <cell r="AU71" t="str">
            <v>8</v>
          </cell>
          <cell r="AV71" t="str">
            <v>8.0</v>
          </cell>
          <cell r="AW71" t="str">
            <v>2.0</v>
          </cell>
          <cell r="AX71" t="str">
            <v>8.5</v>
          </cell>
          <cell r="AY71" t="str">
            <v>0.9</v>
          </cell>
          <cell r="AZ71" t="str">
            <v>0.02</v>
          </cell>
          <cell r="BA71" t="str">
            <v>0.100</v>
          </cell>
          <cell r="BB71" t="str">
            <v>1.68</v>
          </cell>
          <cell r="BC71" t="str">
            <v>0.001</v>
          </cell>
          <cell r="BD71" t="str">
            <v>0.002</v>
          </cell>
          <cell r="BE71" t="str">
            <v>0.198</v>
          </cell>
          <cell r="BF71" t="str">
            <v>0.0002</v>
          </cell>
          <cell r="BG71" t="str">
            <v>0.0016</v>
          </cell>
          <cell r="BH71" t="str">
            <v>0.00002</v>
          </cell>
          <cell r="BI71" t="str">
            <v>0.00002</v>
          </cell>
          <cell r="BJ71" t="str">
            <v>0.002</v>
          </cell>
          <cell r="BK71" t="str">
            <v>0.00004</v>
          </cell>
          <cell r="BL71" t="str">
            <v>0.002</v>
          </cell>
          <cell r="BM71" t="str">
            <v>0.0002</v>
          </cell>
          <cell r="BN71" t="str">
            <v>0.005</v>
          </cell>
          <cell r="BO71" t="str">
            <v>0.02</v>
          </cell>
          <cell r="BP71" t="str">
            <v>0.005</v>
          </cell>
          <cell r="BQ71" t="str">
            <v>-1</v>
          </cell>
          <cell r="BR71" t="str">
            <v>-1</v>
          </cell>
          <cell r="BS71" t="str">
            <v>25.4</v>
          </cell>
          <cell r="BT71" t="str">
            <v>-1</v>
          </cell>
          <cell r="BU71" t="str">
            <v>-1</v>
          </cell>
          <cell r="BV71" t="str">
            <v>-1</v>
          </cell>
          <cell r="BW71" t="str">
            <v>-1</v>
          </cell>
          <cell r="BX71" t="str">
            <v>-1</v>
          </cell>
          <cell r="BY71" t="str">
            <v>-1</v>
          </cell>
          <cell r="BZ71" t="str">
            <v/>
          </cell>
        </row>
        <row r="72">
          <cell r="B72" t="str">
            <v>三汊河</v>
          </cell>
          <cell r="C72" t="str">
            <v>巢湖流域</v>
          </cell>
          <cell r="D72" t="str">
            <v>安徽省</v>
          </cell>
          <cell r="E72" t="str">
            <v>马鞍山市, 芜湖市</v>
          </cell>
          <cell r="F72" t="str">
            <v>芜湖市,马鞍山市</v>
          </cell>
          <cell r="G72" t="str">
            <v>巢湖市、含山县、无为县</v>
          </cell>
          <cell r="H72" t="str">
            <v>安徽省</v>
          </cell>
          <cell r="I72" t="str">
            <v>芜湖市</v>
          </cell>
          <cell r="J72" t="str">
            <v>出湖河流</v>
          </cell>
          <cell r="K72" t="str">
            <v>巢湖水系</v>
          </cell>
          <cell r="L72" t="str">
            <v>河流</v>
          </cell>
          <cell r="M72" t="str">
            <v>裕溪河</v>
          </cell>
          <cell r="N72" t="str">
            <v>14510320015</v>
          </cell>
          <cell r="O72" t="str">
            <v>长江</v>
          </cell>
        </row>
        <row r="72">
          <cell r="S72" t="str">
            <v/>
          </cell>
          <cell r="T72" t="str">
            <v>新增</v>
          </cell>
          <cell r="U72" t="str">
            <v>市界（马鞍山市、芜湖市）</v>
          </cell>
          <cell r="V72">
            <v>118.1675</v>
          </cell>
          <cell r="W72">
            <v>31.3993</v>
          </cell>
          <cell r="X72" t="str">
            <v>十四五</v>
          </cell>
          <cell r="Y72" t="str">
            <v>没有</v>
          </cell>
          <cell r="Z72" t="str">
            <v>-</v>
          </cell>
          <cell r="AA72" t="str">
            <v>2023</v>
          </cell>
          <cell r="AB72" t="str">
            <v>10</v>
          </cell>
          <cell r="AC72">
            <v>21</v>
          </cell>
          <cell r="AD72" t="str">
            <v>Ⅱ</v>
          </cell>
          <cell r="AE72" t="str">
            <v>Ⅲ</v>
          </cell>
          <cell r="AF72" t="str">
            <v>Ⅱ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溶解氧、高锰酸盐指数、总磷</v>
          </cell>
          <cell r="AK72" t="str">
            <v>化学需氧量</v>
          </cell>
          <cell r="AL72" t="str">
            <v>高锰酸盐指数、总磷</v>
          </cell>
          <cell r="AM72" t="str">
            <v>2023-10-19</v>
          </cell>
          <cell r="AN72" t="str">
            <v>-1</v>
          </cell>
          <cell r="AO72" t="str">
            <v>24.1</v>
          </cell>
          <cell r="AP72" t="str">
            <v>-1</v>
          </cell>
          <cell r="AQ72" t="str">
            <v>-1</v>
          </cell>
          <cell r="AR72" t="str">
            <v>39.6</v>
          </cell>
          <cell r="AS72" t="str">
            <v>-1</v>
          </cell>
          <cell r="AT72" t="str">
            <v>-1</v>
          </cell>
          <cell r="AU72" t="str">
            <v>8</v>
          </cell>
          <cell r="AV72" t="str">
            <v>7.2</v>
          </cell>
          <cell r="AW72" t="str">
            <v>3.7</v>
          </cell>
          <cell r="AX72" t="str">
            <v>15.0</v>
          </cell>
          <cell r="AY72" t="str">
            <v>1.7</v>
          </cell>
          <cell r="AZ72" t="str">
            <v>0.05</v>
          </cell>
          <cell r="BA72" t="str">
            <v>0.067</v>
          </cell>
          <cell r="BB72" t="str">
            <v>0.83</v>
          </cell>
          <cell r="BC72" t="str">
            <v>0.003</v>
          </cell>
          <cell r="BD72" t="str">
            <v>0.002</v>
          </cell>
          <cell r="BE72" t="str">
            <v>0.566</v>
          </cell>
          <cell r="BF72" t="str">
            <v>0.0002</v>
          </cell>
          <cell r="BG72" t="str">
            <v>0.0009</v>
          </cell>
          <cell r="BH72" t="str">
            <v>0.00002</v>
          </cell>
          <cell r="BI72" t="str">
            <v>0.00005</v>
          </cell>
          <cell r="BJ72" t="str">
            <v>0.002</v>
          </cell>
          <cell r="BK72" t="str">
            <v>0.001</v>
          </cell>
          <cell r="BL72" t="str">
            <v>0.002</v>
          </cell>
          <cell r="BM72" t="str">
            <v>0.0002</v>
          </cell>
          <cell r="BN72" t="str">
            <v>0.005</v>
          </cell>
          <cell r="BO72" t="str">
            <v>0.02</v>
          </cell>
          <cell r="BP72" t="str">
            <v>0.005</v>
          </cell>
          <cell r="BQ72" t="str">
            <v>-1</v>
          </cell>
          <cell r="BR72" t="str">
            <v>-1</v>
          </cell>
          <cell r="BS72" t="str">
            <v>29.8</v>
          </cell>
          <cell r="BT72" t="str">
            <v>-1</v>
          </cell>
          <cell r="BU72" t="str">
            <v>-1</v>
          </cell>
          <cell r="BV72" t="str">
            <v>-1</v>
          </cell>
          <cell r="BW72" t="str">
            <v>-1</v>
          </cell>
          <cell r="BX72" t="str">
            <v>-1</v>
          </cell>
          <cell r="BY72" t="str">
            <v>-1</v>
          </cell>
          <cell r="BZ72" t="str">
            <v/>
          </cell>
        </row>
        <row r="73">
          <cell r="B73" t="str">
            <v>石臼湖省界湖心</v>
          </cell>
          <cell r="C73" t="str">
            <v>长江流域</v>
          </cell>
          <cell r="D73" t="str">
            <v>安徽省, 江苏省</v>
          </cell>
          <cell r="E73" t="str">
            <v>马鞍山市, 南京市</v>
          </cell>
          <cell r="F73" t="str">
            <v>南京市,马鞍山市</v>
          </cell>
          <cell r="G73" t="str">
            <v>博望区、当涂县、高淳区、溧水区</v>
          </cell>
          <cell r="H73" t="str">
            <v>安徽省</v>
          </cell>
          <cell r="I73" t="str">
            <v>马鞍山市</v>
          </cell>
          <cell r="J73" t="str">
            <v>湖泊</v>
          </cell>
          <cell r="K73" t="str">
            <v>长江水系</v>
          </cell>
          <cell r="L73" t="str">
            <v>湖库</v>
          </cell>
          <cell r="M73" t="str">
            <v>石臼湖</v>
          </cell>
          <cell r="N73" t="str">
            <v>14502050360</v>
          </cell>
          <cell r="O73" t="str">
            <v>-</v>
          </cell>
        </row>
        <row r="73">
          <cell r="S73" t="str">
            <v/>
          </cell>
          <cell r="T73" t="str">
            <v>新增</v>
          </cell>
          <cell r="U73" t="str">
            <v>省界（苏、皖）</v>
          </cell>
          <cell r="V73">
            <v>118.8639</v>
          </cell>
          <cell r="W73">
            <v>31.4585</v>
          </cell>
          <cell r="X73" t="str">
            <v>十四五</v>
          </cell>
          <cell r="Y73" t="str">
            <v>有</v>
          </cell>
          <cell r="Z73" t="str">
            <v>固定站</v>
          </cell>
          <cell r="AA73" t="str">
            <v>2023</v>
          </cell>
          <cell r="AB73" t="str">
            <v>10</v>
          </cell>
          <cell r="AC73">
            <v>21</v>
          </cell>
          <cell r="AD73" t="str">
            <v>Ⅲ</v>
          </cell>
          <cell r="AE73" t="str">
            <v>Ⅲ</v>
          </cell>
          <cell r="AF73" t="str">
            <v>-</v>
          </cell>
          <cell r="AG73" t="str">
            <v>-</v>
          </cell>
          <cell r="AH73" t="str">
            <v>-</v>
          </cell>
          <cell r="AI73" t="str">
            <v>-</v>
          </cell>
          <cell r="AJ73" t="str">
            <v>总磷</v>
          </cell>
          <cell r="AK73" t="str">
            <v>高锰酸盐指数、总磷</v>
          </cell>
          <cell r="AL73" t="str">
            <v>-</v>
          </cell>
          <cell r="AM73" t="str">
            <v>2023-10-16</v>
          </cell>
          <cell r="AN73" t="str">
            <v>-1</v>
          </cell>
          <cell r="AO73" t="str">
            <v>21.2</v>
          </cell>
          <cell r="AP73" t="str">
            <v>-1</v>
          </cell>
          <cell r="AQ73" t="str">
            <v>-1</v>
          </cell>
          <cell r="AR73" t="str">
            <v>29.8</v>
          </cell>
          <cell r="AS73" t="str">
            <v>22</v>
          </cell>
          <cell r="AT73" t="str">
            <v>0.005</v>
          </cell>
          <cell r="AU73" t="str">
            <v>8</v>
          </cell>
          <cell r="AV73" t="str">
            <v>8.1</v>
          </cell>
          <cell r="AW73" t="str">
            <v>3.8</v>
          </cell>
          <cell r="AX73" t="str">
            <v>11.0</v>
          </cell>
          <cell r="AY73" t="str">
            <v>1.2</v>
          </cell>
          <cell r="AZ73" t="str">
            <v>0.03</v>
          </cell>
          <cell r="BA73" t="str">
            <v>0.030</v>
          </cell>
          <cell r="BB73" t="str">
            <v>1.25</v>
          </cell>
          <cell r="BC73" t="str">
            <v>0.002</v>
          </cell>
          <cell r="BD73" t="str">
            <v>0.004</v>
          </cell>
          <cell r="BE73" t="str">
            <v>0.320</v>
          </cell>
          <cell r="BF73" t="str">
            <v>0.0002</v>
          </cell>
          <cell r="BG73" t="str">
            <v>0.0010</v>
          </cell>
          <cell r="BH73" t="str">
            <v>0.00002</v>
          </cell>
          <cell r="BI73" t="str">
            <v>0.00002</v>
          </cell>
          <cell r="BJ73" t="str">
            <v>0.002</v>
          </cell>
          <cell r="BK73" t="str">
            <v>0.0002</v>
          </cell>
          <cell r="BL73" t="str">
            <v>0.002</v>
          </cell>
          <cell r="BM73" t="str">
            <v>0.0002</v>
          </cell>
          <cell r="BN73" t="str">
            <v>0.005</v>
          </cell>
          <cell r="BO73" t="str">
            <v>0.02</v>
          </cell>
          <cell r="BP73" t="str">
            <v>0.005</v>
          </cell>
          <cell r="BQ73" t="str">
            <v>-1</v>
          </cell>
          <cell r="BR73" t="str">
            <v>-1</v>
          </cell>
          <cell r="BS73" t="str">
            <v>94.8</v>
          </cell>
          <cell r="BT73" t="str">
            <v>-1</v>
          </cell>
          <cell r="BU73" t="str">
            <v>-1</v>
          </cell>
          <cell r="BV73" t="str">
            <v>-1</v>
          </cell>
          <cell r="BW73" t="str">
            <v>-1</v>
          </cell>
          <cell r="BX73" t="str">
            <v>-1</v>
          </cell>
          <cell r="BY73" t="str">
            <v>-1</v>
          </cell>
          <cell r="BZ73" t="str">
            <v/>
          </cell>
        </row>
        <row r="74">
          <cell r="B74" t="str">
            <v>小王桥</v>
          </cell>
          <cell r="C74" t="str">
            <v>淮河流域</v>
          </cell>
          <cell r="D74" t="str">
            <v>河南省</v>
          </cell>
          <cell r="E74" t="str">
            <v>商丘市</v>
          </cell>
          <cell r="F74" t="str">
            <v>商丘市</v>
          </cell>
          <cell r="G74" t="str">
            <v>夏邑县、永城市、虞城县</v>
          </cell>
          <cell r="H74" t="str">
            <v>安徽省</v>
          </cell>
          <cell r="I74" t="str">
            <v>淮北市</v>
          </cell>
          <cell r="J74" t="str">
            <v>入湖河流</v>
          </cell>
          <cell r="K74" t="str">
            <v>淮河水系</v>
          </cell>
          <cell r="L74" t="str">
            <v>河流</v>
          </cell>
          <cell r="M74" t="str">
            <v>沱河</v>
          </cell>
          <cell r="N74" t="str">
            <v>14511130061</v>
          </cell>
          <cell r="O74" t="str">
            <v>沱湖</v>
          </cell>
        </row>
        <row r="74">
          <cell r="S74" t="str">
            <v>沱河永城饮用、渔业用水区/沱河豫皖缓冲区</v>
          </cell>
          <cell r="T74" t="str">
            <v>调整</v>
          </cell>
          <cell r="U74" t="str">
            <v>省界（豫-皖）</v>
          </cell>
          <cell r="V74">
            <v>116.5878</v>
          </cell>
          <cell r="W74">
            <v>33.8744</v>
          </cell>
          <cell r="X74" t="str">
            <v>十一五,十二五,十三五,十四五</v>
          </cell>
          <cell r="Y74" t="str">
            <v>有</v>
          </cell>
          <cell r="Z74" t="str">
            <v>固定站</v>
          </cell>
          <cell r="AA74" t="str">
            <v>2023</v>
          </cell>
          <cell r="AB74" t="str">
            <v>10</v>
          </cell>
          <cell r="AC74">
            <v>21</v>
          </cell>
          <cell r="AD74" t="str">
            <v>Ⅳ</v>
          </cell>
          <cell r="AE74" t="str">
            <v>Ⅴ</v>
          </cell>
          <cell r="AF74" t="str">
            <v>Ⅴ</v>
          </cell>
          <cell r="AG74" t="str">
            <v>化学需氧量（0.4）、总磷（0.2）、高锰酸盐指数（0.07）</v>
          </cell>
          <cell r="AH74" t="str">
            <v>化学需氧量（0.9）、总磷（0.2）、高锰酸盐指数（0.07）</v>
          </cell>
          <cell r="AI74" t="str">
            <v>化学需氧量（0.7）、高锰酸盐指数（0.2）</v>
          </cell>
          <cell r="AJ74" t="str">
            <v>化学需氧量、总磷、高锰酸盐指数</v>
          </cell>
          <cell r="AK74" t="str">
            <v>化学需氧量</v>
          </cell>
          <cell r="AL74" t="str">
            <v>化学需氧量</v>
          </cell>
          <cell r="AM74" t="str">
            <v>2023-10-20</v>
          </cell>
          <cell r="AN74" t="str">
            <v>-1</v>
          </cell>
          <cell r="AO74" t="str">
            <v>21.4</v>
          </cell>
          <cell r="AP74" t="str">
            <v>-1</v>
          </cell>
          <cell r="AQ74" t="str">
            <v>-1</v>
          </cell>
          <cell r="AR74" t="str">
            <v>148.7</v>
          </cell>
          <cell r="AS74" t="str">
            <v>-1</v>
          </cell>
          <cell r="AT74" t="str">
            <v>-1</v>
          </cell>
          <cell r="AU74" t="str">
            <v>8</v>
          </cell>
          <cell r="AV74" t="str">
            <v>7.7</v>
          </cell>
          <cell r="AW74" t="str">
            <v>6.4</v>
          </cell>
          <cell r="AX74" t="str">
            <v>28.5</v>
          </cell>
          <cell r="AY74" t="str">
            <v>2.2</v>
          </cell>
          <cell r="AZ74" t="str">
            <v>0.23</v>
          </cell>
          <cell r="BA74" t="str">
            <v>0.245</v>
          </cell>
          <cell r="BB74" t="str">
            <v>2.37</v>
          </cell>
          <cell r="BC74" t="str">
            <v>0.0005</v>
          </cell>
          <cell r="BD74" t="str">
            <v>0.025</v>
          </cell>
          <cell r="BE74" t="str">
            <v>0.799</v>
          </cell>
          <cell r="BF74" t="str">
            <v>0.0002</v>
          </cell>
          <cell r="BG74" t="str">
            <v>0.0002</v>
          </cell>
          <cell r="BH74" t="str">
            <v>0.00002</v>
          </cell>
          <cell r="BI74" t="str">
            <v>0.00005</v>
          </cell>
          <cell r="BJ74" t="str">
            <v>0.002</v>
          </cell>
          <cell r="BK74" t="str">
            <v>0.001</v>
          </cell>
          <cell r="BL74" t="str">
            <v>0.002</v>
          </cell>
          <cell r="BM74" t="str">
            <v>0.0005</v>
          </cell>
          <cell r="BN74" t="str">
            <v>0.005</v>
          </cell>
          <cell r="BO74" t="str">
            <v>0.11</v>
          </cell>
          <cell r="BP74" t="str">
            <v>0.005</v>
          </cell>
          <cell r="BQ74" t="str">
            <v>-1</v>
          </cell>
          <cell r="BR74" t="str">
            <v>-1</v>
          </cell>
          <cell r="BS74" t="str">
            <v>7.7</v>
          </cell>
          <cell r="BT74" t="str">
            <v>-1</v>
          </cell>
          <cell r="BU74" t="str">
            <v>-1</v>
          </cell>
          <cell r="BV74" t="str">
            <v>-1</v>
          </cell>
          <cell r="BW74" t="str">
            <v>-1</v>
          </cell>
          <cell r="BX74" t="str">
            <v>-1</v>
          </cell>
          <cell r="BY74" t="str">
            <v>-1</v>
          </cell>
          <cell r="BZ74" t="str">
            <v/>
          </cell>
        </row>
        <row r="74">
          <cell r="CC74" t="str">
            <v>氟化物</v>
          </cell>
        </row>
        <row r="75">
          <cell r="B75" t="str">
            <v>后常桥</v>
          </cell>
          <cell r="C75" t="str">
            <v>淮河流域</v>
          </cell>
          <cell r="D75" t="str">
            <v>安徽省</v>
          </cell>
          <cell r="E75" t="str">
            <v>淮北市</v>
          </cell>
          <cell r="F75" t="str">
            <v>淮北市</v>
          </cell>
          <cell r="G75" t="str">
            <v>烈山区、濉溪县</v>
          </cell>
          <cell r="H75" t="str">
            <v>安徽省</v>
          </cell>
          <cell r="I75" t="str">
            <v>淮北市</v>
          </cell>
          <cell r="J75" t="str">
            <v>入湖河流</v>
          </cell>
          <cell r="K75" t="str">
            <v>淮河水系</v>
          </cell>
          <cell r="L75" t="str">
            <v>河流</v>
          </cell>
          <cell r="M75" t="str">
            <v>沱河</v>
          </cell>
          <cell r="N75" t="str">
            <v>14511130061</v>
          </cell>
          <cell r="O75" t="str">
            <v>沱湖</v>
          </cell>
        </row>
        <row r="75">
          <cell r="S75" t="str">
            <v>新沱河濉溪、埇桥农业、渔业用水区</v>
          </cell>
          <cell r="T75" t="str">
            <v>保留</v>
          </cell>
          <cell r="U75" t="str">
            <v>市界（淮北市-宿州市）</v>
          </cell>
          <cell r="V75">
            <v>116.8694</v>
          </cell>
          <cell r="W75">
            <v>33.7009</v>
          </cell>
          <cell r="X75" t="str">
            <v>十三五,十四五</v>
          </cell>
          <cell r="Y75" t="str">
            <v>有</v>
          </cell>
          <cell r="Z75" t="str">
            <v>固定站</v>
          </cell>
          <cell r="AA75" t="str">
            <v>2023</v>
          </cell>
          <cell r="AB75" t="str">
            <v>10</v>
          </cell>
          <cell r="AC75">
            <v>21</v>
          </cell>
          <cell r="AD75" t="str">
            <v>Ⅳ</v>
          </cell>
          <cell r="AE75" t="str">
            <v>Ⅳ</v>
          </cell>
          <cell r="AF75" t="str">
            <v>Ⅳ</v>
          </cell>
          <cell r="AG75" t="str">
            <v>高锰酸盐指数（0.2）</v>
          </cell>
          <cell r="AH75" t="str">
            <v>高锰酸盐指数（0.2）</v>
          </cell>
          <cell r="AI75" t="str">
            <v>化学需氧量（0.4）、五日生化需氧量（0.2）、高锰酸盐指数（0.08）</v>
          </cell>
          <cell r="AJ75" t="str">
            <v>高锰酸盐指数</v>
          </cell>
          <cell r="AK75" t="str">
            <v>高锰酸盐指数</v>
          </cell>
          <cell r="AL75" t="str">
            <v>化学需氧量、五日生化需氧量、高锰酸盐指数</v>
          </cell>
          <cell r="AM75" t="str">
            <v>2023-10-19</v>
          </cell>
          <cell r="AN75" t="str">
            <v>-1</v>
          </cell>
          <cell r="AO75" t="str">
            <v>22.6</v>
          </cell>
          <cell r="AP75" t="str">
            <v>-1</v>
          </cell>
          <cell r="AQ75" t="str">
            <v>-1</v>
          </cell>
          <cell r="AR75" t="str">
            <v>146.9</v>
          </cell>
          <cell r="AS75" t="str">
            <v>-1</v>
          </cell>
          <cell r="AT75" t="str">
            <v>-1</v>
          </cell>
          <cell r="AU75" t="str">
            <v>8</v>
          </cell>
          <cell r="AV75" t="str">
            <v>8.2</v>
          </cell>
          <cell r="AW75" t="str">
            <v>6.9</v>
          </cell>
          <cell r="AX75" t="str">
            <v>18.5</v>
          </cell>
          <cell r="AY75" t="str">
            <v>3.2</v>
          </cell>
          <cell r="AZ75" t="str">
            <v>0.15</v>
          </cell>
          <cell r="BA75" t="str">
            <v>0.154</v>
          </cell>
          <cell r="BB75" t="str">
            <v>3.39</v>
          </cell>
          <cell r="BC75" t="str">
            <v>0.003</v>
          </cell>
          <cell r="BD75" t="str">
            <v>0.008</v>
          </cell>
          <cell r="BE75" t="str">
            <v>0.825</v>
          </cell>
          <cell r="BF75" t="str">
            <v>0.0007</v>
          </cell>
          <cell r="BG75" t="str">
            <v>0.0099</v>
          </cell>
          <cell r="BH75" t="str">
            <v>0.00002</v>
          </cell>
          <cell r="BI75" t="str">
            <v>0.00002</v>
          </cell>
          <cell r="BJ75" t="str">
            <v>0.002</v>
          </cell>
          <cell r="BK75" t="str">
            <v>0.0005</v>
          </cell>
          <cell r="BL75" t="str">
            <v>0.002</v>
          </cell>
          <cell r="BM75" t="str">
            <v>0.0002</v>
          </cell>
          <cell r="BN75" t="str">
            <v>0.02</v>
          </cell>
          <cell r="BO75" t="str">
            <v>0.06</v>
          </cell>
          <cell r="BP75" t="str">
            <v>0.005</v>
          </cell>
          <cell r="BQ75" t="str">
            <v>-1</v>
          </cell>
          <cell r="BR75" t="str">
            <v>-1</v>
          </cell>
          <cell r="BS75" t="str">
            <v>23.9</v>
          </cell>
          <cell r="BT75" t="str">
            <v>-1</v>
          </cell>
          <cell r="BU75" t="str">
            <v>-1</v>
          </cell>
          <cell r="BV75" t="str">
            <v>-1</v>
          </cell>
          <cell r="BW75" t="str">
            <v>-1</v>
          </cell>
          <cell r="BX75" t="str">
            <v>-1</v>
          </cell>
          <cell r="BY75" t="str">
            <v>-1</v>
          </cell>
          <cell r="BZ75" t="str">
            <v/>
          </cell>
        </row>
        <row r="75">
          <cell r="CC75" t="str">
            <v>氟化物</v>
          </cell>
        </row>
        <row r="76">
          <cell r="B76" t="str">
            <v>李大桥闸</v>
          </cell>
          <cell r="C76" t="str">
            <v>淮河流域</v>
          </cell>
          <cell r="D76" t="str">
            <v>安徽省</v>
          </cell>
          <cell r="E76" t="str">
            <v>淮北市</v>
          </cell>
          <cell r="F76" t="str">
            <v>淮北市</v>
          </cell>
          <cell r="G76" t="str">
            <v>濉溪县</v>
          </cell>
          <cell r="H76" t="str">
            <v>安徽省</v>
          </cell>
          <cell r="I76" t="str">
            <v>淮北市</v>
          </cell>
          <cell r="J76" t="str">
            <v>一级</v>
          </cell>
          <cell r="K76" t="str">
            <v>淮河水系</v>
          </cell>
          <cell r="L76" t="str">
            <v>河流</v>
          </cell>
          <cell r="M76" t="str">
            <v>澥河</v>
          </cell>
          <cell r="N76" t="str">
            <v>14511130085</v>
          </cell>
          <cell r="O76" t="str">
            <v>怀洪新河</v>
          </cell>
        </row>
        <row r="76">
          <cell r="S76" t="str">
            <v/>
          </cell>
          <cell r="T76" t="str">
            <v>保留</v>
          </cell>
          <cell r="U76" t="str">
            <v>市界（淮北市-宿州市）</v>
          </cell>
          <cell r="V76">
            <v>116.8943</v>
          </cell>
          <cell r="W76">
            <v>33.3872</v>
          </cell>
          <cell r="X76" t="str">
            <v>十三五,十四五</v>
          </cell>
          <cell r="Y76" t="str">
            <v>有</v>
          </cell>
          <cell r="Z76" t="str">
            <v>固定站</v>
          </cell>
          <cell r="AA76" t="str">
            <v>2023</v>
          </cell>
          <cell r="AB76" t="str">
            <v>10</v>
          </cell>
          <cell r="AC76">
            <v>21</v>
          </cell>
          <cell r="AD76" t="str">
            <v>Ⅲ</v>
          </cell>
          <cell r="AE76" t="str">
            <v>Ⅲ</v>
          </cell>
          <cell r="AF76" t="str">
            <v>Ⅲ</v>
          </cell>
          <cell r="AG76" t="str">
            <v>-</v>
          </cell>
          <cell r="AH76" t="str">
            <v>-</v>
          </cell>
          <cell r="AI76" t="str">
            <v>-</v>
          </cell>
          <cell r="AJ76" t="str">
            <v>高锰酸盐指数</v>
          </cell>
          <cell r="AK76" t="str">
            <v>溶解氧、五日生化需氧量、化学需氧量、高锰酸盐指数</v>
          </cell>
          <cell r="AL76" t="str">
            <v>高锰酸盐指数</v>
          </cell>
          <cell r="AM76" t="str">
            <v>2023-10-18</v>
          </cell>
          <cell r="AN76" t="str">
            <v>-1</v>
          </cell>
          <cell r="AO76" t="str">
            <v>21.3</v>
          </cell>
          <cell r="AP76" t="str">
            <v>-1</v>
          </cell>
          <cell r="AQ76" t="str">
            <v>-1</v>
          </cell>
          <cell r="AR76" t="str">
            <v>108.9</v>
          </cell>
          <cell r="AS76" t="str">
            <v>-1</v>
          </cell>
          <cell r="AT76" t="str">
            <v>-1</v>
          </cell>
          <cell r="AU76" t="str">
            <v>8</v>
          </cell>
          <cell r="AV76" t="str">
            <v>6.1</v>
          </cell>
          <cell r="AW76" t="str">
            <v>5.2</v>
          </cell>
          <cell r="AX76" t="str">
            <v>14.0</v>
          </cell>
          <cell r="AY76" t="str">
            <v>1.4</v>
          </cell>
          <cell r="AZ76" t="str">
            <v>0.03</v>
          </cell>
          <cell r="BA76" t="str">
            <v>0.045</v>
          </cell>
          <cell r="BB76" t="str">
            <v>0.46</v>
          </cell>
          <cell r="BC76" t="str">
            <v>0.003</v>
          </cell>
          <cell r="BD76" t="str">
            <v>0.004</v>
          </cell>
          <cell r="BE76" t="str">
            <v>0.950</v>
          </cell>
          <cell r="BF76" t="str">
            <v>0.0002</v>
          </cell>
          <cell r="BG76" t="str">
            <v>0.0047</v>
          </cell>
          <cell r="BH76" t="str">
            <v>0.00002</v>
          </cell>
          <cell r="BI76" t="str">
            <v>0.00002</v>
          </cell>
          <cell r="BJ76" t="str">
            <v>0.002</v>
          </cell>
          <cell r="BK76" t="str">
            <v>0.0004</v>
          </cell>
          <cell r="BL76" t="str">
            <v>0.002</v>
          </cell>
          <cell r="BM76" t="str">
            <v>0.0002</v>
          </cell>
          <cell r="BN76" t="str">
            <v>0.005</v>
          </cell>
          <cell r="BO76" t="str">
            <v>0.02</v>
          </cell>
          <cell r="BP76" t="str">
            <v>0.005</v>
          </cell>
          <cell r="BQ76" t="str">
            <v>-1</v>
          </cell>
          <cell r="BR76" t="str">
            <v>-1</v>
          </cell>
          <cell r="BS76" t="str">
            <v>8.0</v>
          </cell>
          <cell r="BT76" t="str">
            <v>-1</v>
          </cell>
          <cell r="BU76" t="str">
            <v>-1</v>
          </cell>
          <cell r="BV76" t="str">
            <v>-1</v>
          </cell>
          <cell r="BW76" t="str">
            <v>-1</v>
          </cell>
          <cell r="BX76" t="str">
            <v>-1</v>
          </cell>
          <cell r="BY76" t="str">
            <v>-1</v>
          </cell>
          <cell r="BZ76" t="str">
            <v/>
          </cell>
        </row>
        <row r="76">
          <cell r="CC76" t="str">
            <v>氟化物</v>
          </cell>
        </row>
        <row r="77">
          <cell r="B77" t="str">
            <v>祖楼（任圩孜桥）</v>
          </cell>
          <cell r="C77" t="str">
            <v>淮河流域</v>
          </cell>
          <cell r="D77" t="str">
            <v>河南省</v>
          </cell>
          <cell r="E77" t="str">
            <v>商丘市</v>
          </cell>
          <cell r="F77" t="str">
            <v>商丘市</v>
          </cell>
          <cell r="G77" t="str">
            <v>永城市</v>
          </cell>
          <cell r="H77" t="str">
            <v>河南省</v>
          </cell>
          <cell r="I77" t="str">
            <v>商丘市</v>
          </cell>
          <cell r="J77" t="str">
            <v>一级</v>
          </cell>
          <cell r="K77" t="str">
            <v>淮河水系</v>
          </cell>
          <cell r="L77" t="str">
            <v>河流</v>
          </cell>
          <cell r="M77" t="str">
            <v>王引河</v>
          </cell>
          <cell r="N77" t="str">
            <v>14511130092</v>
          </cell>
          <cell r="O77" t="str">
            <v>沱河</v>
          </cell>
        </row>
        <row r="77">
          <cell r="S77" t="str">
            <v/>
          </cell>
          <cell r="T77" t="str">
            <v>新增</v>
          </cell>
          <cell r="U77" t="str">
            <v>省界（豫-皖）</v>
          </cell>
          <cell r="V77">
            <v>116.5699</v>
          </cell>
          <cell r="W77">
            <v>34.0679</v>
          </cell>
          <cell r="X77" t="str">
            <v>十四五</v>
          </cell>
          <cell r="Y77" t="str">
            <v>没有</v>
          </cell>
          <cell r="Z77" t="str">
            <v>-</v>
          </cell>
          <cell r="AA77" t="str">
            <v>2023</v>
          </cell>
          <cell r="AB77" t="str">
            <v>10</v>
          </cell>
          <cell r="AC77">
            <v>21</v>
          </cell>
          <cell r="AD77" t="str">
            <v>Ⅳ</v>
          </cell>
          <cell r="AE77" t="str">
            <v>Ⅲ</v>
          </cell>
          <cell r="AF77" t="str">
            <v>Ⅳ</v>
          </cell>
          <cell r="AG77" t="str">
            <v>总磷（0.4）、化学需氧量（0.2）、五日生化需氧量（0.1）、高锰酸盐指数（0.1）</v>
          </cell>
          <cell r="AH77" t="str">
            <v>-</v>
          </cell>
          <cell r="AI77" t="str">
            <v>氟化物（0.2）</v>
          </cell>
          <cell r="AJ77" t="str">
            <v>总磷、化学需氧量、五日生化需氧量、高锰酸盐指数</v>
          </cell>
          <cell r="AK77" t="str">
            <v>五日生化需氧量、高锰酸盐指数</v>
          </cell>
          <cell r="AL77" t="str">
            <v>氟化物</v>
          </cell>
          <cell r="AM77" t="str">
            <v>2023-10-08</v>
          </cell>
          <cell r="AN77" t="str">
            <v>-1</v>
          </cell>
          <cell r="AO77" t="str">
            <v>22.8</v>
          </cell>
          <cell r="AP77" t="str">
            <v>-1</v>
          </cell>
          <cell r="AQ77" t="str">
            <v>-1</v>
          </cell>
          <cell r="AR77" t="str">
            <v>111.0</v>
          </cell>
          <cell r="AS77" t="str">
            <v>-1</v>
          </cell>
          <cell r="AT77" t="str">
            <v>-1</v>
          </cell>
          <cell r="AU77" t="str">
            <v>8</v>
          </cell>
          <cell r="AV77" t="str">
            <v>5.1</v>
          </cell>
          <cell r="AW77" t="str">
            <v>6.6</v>
          </cell>
          <cell r="AX77" t="str">
            <v>23.0</v>
          </cell>
          <cell r="AY77" t="str">
            <v>4.4</v>
          </cell>
          <cell r="AZ77" t="str">
            <v>0.53</v>
          </cell>
          <cell r="BA77" t="str">
            <v>0.280</v>
          </cell>
          <cell r="BB77" t="str">
            <v>2.04</v>
          </cell>
          <cell r="BC77" t="str">
            <v>0.003</v>
          </cell>
          <cell r="BD77" t="str">
            <v>0.025</v>
          </cell>
          <cell r="BE77" t="str">
            <v>0.970</v>
          </cell>
          <cell r="BF77" t="str">
            <v>0.0002</v>
          </cell>
          <cell r="BG77" t="str">
            <v>0.0114</v>
          </cell>
          <cell r="BH77" t="str">
            <v>0.00002</v>
          </cell>
          <cell r="BI77" t="str">
            <v>0.00005</v>
          </cell>
          <cell r="BJ77" t="str">
            <v>0.002</v>
          </cell>
          <cell r="BK77" t="str">
            <v>0.001</v>
          </cell>
          <cell r="BL77" t="str">
            <v>0.002</v>
          </cell>
          <cell r="BM77" t="str">
            <v>0.0002</v>
          </cell>
          <cell r="BN77" t="str">
            <v>0.005</v>
          </cell>
          <cell r="BO77" t="str">
            <v>0.02</v>
          </cell>
          <cell r="BP77" t="str">
            <v>0.005</v>
          </cell>
          <cell r="BQ77" t="str">
            <v>-1</v>
          </cell>
          <cell r="BR77" t="str">
            <v>-1</v>
          </cell>
          <cell r="BS77" t="str">
            <v>27.7</v>
          </cell>
          <cell r="BT77" t="str">
            <v>-1</v>
          </cell>
          <cell r="BU77" t="str">
            <v>-1</v>
          </cell>
          <cell r="BV77" t="str">
            <v>-1</v>
          </cell>
          <cell r="BW77" t="str">
            <v>-1</v>
          </cell>
          <cell r="BX77" t="str">
            <v>-1</v>
          </cell>
          <cell r="BY77" t="str">
            <v>-1</v>
          </cell>
          <cell r="BZ77" t="str">
            <v/>
          </cell>
        </row>
        <row r="77">
          <cell r="CC77" t="str">
            <v>氟化物</v>
          </cell>
        </row>
        <row r="78">
          <cell r="B78" t="str">
            <v>顺安河入江口</v>
          </cell>
          <cell r="C78" t="str">
            <v>长江流域</v>
          </cell>
          <cell r="D78" t="str">
            <v>安徽省</v>
          </cell>
          <cell r="E78" t="str">
            <v>铜陵市</v>
          </cell>
          <cell r="F78" t="str">
            <v>铜陵市</v>
          </cell>
          <cell r="G78" t="str">
            <v>铜官区、义安区</v>
          </cell>
          <cell r="H78" t="str">
            <v>安徽省</v>
          </cell>
          <cell r="I78" t="str">
            <v>铜陵市</v>
          </cell>
          <cell r="J78" t="str">
            <v>一级</v>
          </cell>
          <cell r="K78" t="str">
            <v>长江水系</v>
          </cell>
          <cell r="L78" t="str">
            <v>河流</v>
          </cell>
          <cell r="M78" t="str">
            <v>顺安河</v>
          </cell>
          <cell r="N78" t="str">
            <v>14502050502</v>
          </cell>
          <cell r="O78" t="str">
            <v>长江</v>
          </cell>
        </row>
        <row r="78">
          <cell r="S78" t="str">
            <v/>
          </cell>
          <cell r="T78" t="str">
            <v>保留</v>
          </cell>
          <cell r="U78" t="str">
            <v>—</v>
          </cell>
          <cell r="V78">
            <v>117.9257</v>
          </cell>
          <cell r="W78">
            <v>31.0584</v>
          </cell>
          <cell r="X78" t="str">
            <v>十三五,十四五</v>
          </cell>
          <cell r="Y78" t="str">
            <v>有</v>
          </cell>
          <cell r="Z78" t="str">
            <v>固定站</v>
          </cell>
          <cell r="AA78" t="str">
            <v>2023</v>
          </cell>
          <cell r="AB78" t="str">
            <v>10</v>
          </cell>
          <cell r="AC78">
            <v>21</v>
          </cell>
          <cell r="AD78" t="str">
            <v>Ⅱ</v>
          </cell>
          <cell r="AE78" t="str">
            <v>Ⅱ</v>
          </cell>
          <cell r="AF78" t="str">
            <v>Ⅱ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溶解氧、总磷</v>
          </cell>
          <cell r="AK78" t="str">
            <v>溶解氧、高锰酸盐指数、总磷</v>
          </cell>
          <cell r="AL78" t="str">
            <v>总磷</v>
          </cell>
          <cell r="AM78" t="str">
            <v>2023-10-18</v>
          </cell>
          <cell r="AN78" t="str">
            <v>-1</v>
          </cell>
          <cell r="AO78" t="str">
            <v>22.7</v>
          </cell>
          <cell r="AP78" t="str">
            <v>-1</v>
          </cell>
          <cell r="AQ78" t="str">
            <v>-1</v>
          </cell>
          <cell r="AR78" t="str">
            <v>40.5</v>
          </cell>
          <cell r="AS78" t="str">
            <v>-1</v>
          </cell>
          <cell r="AT78" t="str">
            <v>-1</v>
          </cell>
          <cell r="AU78" t="str">
            <v>8</v>
          </cell>
          <cell r="AV78" t="str">
            <v>7.4</v>
          </cell>
          <cell r="AW78" t="str">
            <v>1.2</v>
          </cell>
          <cell r="AX78" t="str">
            <v>8.0</v>
          </cell>
          <cell r="AY78" t="str">
            <v>0.6</v>
          </cell>
          <cell r="AZ78" t="str">
            <v>0.05</v>
          </cell>
          <cell r="BA78" t="str">
            <v>0.075</v>
          </cell>
          <cell r="BB78" t="str">
            <v>2.39</v>
          </cell>
          <cell r="BC78" t="str">
            <v>0.005</v>
          </cell>
          <cell r="BD78" t="str">
            <v>0.005</v>
          </cell>
          <cell r="BE78" t="str">
            <v>0.226</v>
          </cell>
          <cell r="BF78" t="str">
            <v>0.0002</v>
          </cell>
          <cell r="BG78" t="str">
            <v>0.0006</v>
          </cell>
          <cell r="BH78" t="str">
            <v>0.00002</v>
          </cell>
          <cell r="BI78" t="str">
            <v>0.00002</v>
          </cell>
          <cell r="BJ78" t="str">
            <v>0.002</v>
          </cell>
          <cell r="BK78" t="str">
            <v>0.0004</v>
          </cell>
          <cell r="BL78" t="str">
            <v>0.002</v>
          </cell>
          <cell r="BM78" t="str">
            <v>0.0004</v>
          </cell>
          <cell r="BN78" t="str">
            <v>0.02</v>
          </cell>
          <cell r="BO78" t="str">
            <v>0.02</v>
          </cell>
          <cell r="BP78" t="str">
            <v>0.005</v>
          </cell>
          <cell r="BQ78" t="str">
            <v>-1</v>
          </cell>
          <cell r="BR78" t="str">
            <v>-1</v>
          </cell>
          <cell r="BS78" t="str">
            <v>36.4</v>
          </cell>
          <cell r="BT78" t="str">
            <v>-1</v>
          </cell>
          <cell r="BU78" t="str">
            <v>-1</v>
          </cell>
          <cell r="BV78" t="str">
            <v>-1</v>
          </cell>
          <cell r="BW78" t="str">
            <v>-1</v>
          </cell>
          <cell r="BX78" t="str">
            <v>-1</v>
          </cell>
          <cell r="BY78" t="str">
            <v>-1</v>
          </cell>
          <cell r="BZ78" t="str">
            <v/>
          </cell>
        </row>
        <row r="79">
          <cell r="B79" t="str">
            <v>陈家墩（右岸）</v>
          </cell>
          <cell r="C79" t="str">
            <v>长江流域</v>
          </cell>
          <cell r="D79" t="str">
            <v>安徽省</v>
          </cell>
          <cell r="E79" t="str">
            <v>铜陵市</v>
          </cell>
          <cell r="F79" t="str">
            <v>铜陵市</v>
          </cell>
          <cell r="G79" t="str">
            <v>铜官区、义安区、无为县</v>
          </cell>
          <cell r="H79" t="str">
            <v>安徽省</v>
          </cell>
          <cell r="I79" t="str">
            <v>铜陵市</v>
          </cell>
          <cell r="J79" t="str">
            <v>干流</v>
          </cell>
          <cell r="K79" t="str">
            <v>长江水系</v>
          </cell>
          <cell r="L79" t="str">
            <v>河流</v>
          </cell>
          <cell r="M79" t="str">
            <v>长江</v>
          </cell>
          <cell r="N79" t="str">
            <v>14502050481</v>
          </cell>
          <cell r="O79" t="str">
            <v>东海</v>
          </cell>
        </row>
        <row r="79">
          <cell r="S79" t="str">
            <v>长江右岸铜陵饮用水源工业用水区/长江右岸铜陵工业、农业用水区/长江右岸铜陵保留区/长江右岸繁昌保留区</v>
          </cell>
          <cell r="T79" t="str">
            <v>保留</v>
          </cell>
          <cell r="U79" t="str">
            <v>市界（铜陵市-芜湖市）</v>
          </cell>
          <cell r="V79">
            <v>117.9648</v>
          </cell>
          <cell r="W79">
            <v>31.0784</v>
          </cell>
          <cell r="X79" t="str">
            <v>十三五,十四五</v>
          </cell>
          <cell r="Y79" t="str">
            <v>有</v>
          </cell>
          <cell r="Z79" t="str">
            <v>固定站</v>
          </cell>
          <cell r="AA79" t="str">
            <v>2023</v>
          </cell>
          <cell r="AB79" t="str">
            <v>10</v>
          </cell>
          <cell r="AC79">
            <v>21</v>
          </cell>
          <cell r="AD79" t="str">
            <v>Ⅱ</v>
          </cell>
          <cell r="AE79" t="str">
            <v>Ⅱ</v>
          </cell>
          <cell r="AF79" t="str">
            <v>Ⅱ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总磷</v>
          </cell>
          <cell r="AK79" t="str">
            <v>溶解氧、总磷</v>
          </cell>
          <cell r="AL79" t="str">
            <v>总磷</v>
          </cell>
          <cell r="AM79" t="str">
            <v>2023-10-18</v>
          </cell>
          <cell r="AN79" t="str">
            <v>-1</v>
          </cell>
          <cell r="AO79" t="str">
            <v>22.4</v>
          </cell>
          <cell r="AP79" t="str">
            <v>-1</v>
          </cell>
          <cell r="AQ79" t="str">
            <v>-1</v>
          </cell>
          <cell r="AR79" t="str">
            <v>35.6</v>
          </cell>
          <cell r="AS79" t="str">
            <v>-1</v>
          </cell>
          <cell r="AT79" t="str">
            <v>-1</v>
          </cell>
          <cell r="AU79" t="str">
            <v>8</v>
          </cell>
          <cell r="AV79" t="str">
            <v>7.8</v>
          </cell>
          <cell r="AW79" t="str">
            <v>1.8</v>
          </cell>
          <cell r="AX79" t="str">
            <v>8.0</v>
          </cell>
          <cell r="AY79" t="str">
            <v>0.6</v>
          </cell>
          <cell r="AZ79" t="str">
            <v>0.06</v>
          </cell>
          <cell r="BA79" t="str">
            <v>0.077</v>
          </cell>
          <cell r="BB79" t="str">
            <v>1.76</v>
          </cell>
          <cell r="BC79" t="str">
            <v>0.002</v>
          </cell>
          <cell r="BD79" t="str">
            <v>0.0004</v>
          </cell>
          <cell r="BE79" t="str">
            <v>0.212</v>
          </cell>
          <cell r="BF79" t="str">
            <v>0.0002</v>
          </cell>
          <cell r="BG79" t="str">
            <v>0.0005</v>
          </cell>
          <cell r="BH79" t="str">
            <v>0.00002</v>
          </cell>
          <cell r="BI79" t="str">
            <v>0.00002</v>
          </cell>
          <cell r="BJ79" t="str">
            <v>0.002</v>
          </cell>
          <cell r="BK79" t="str">
            <v>0.00004</v>
          </cell>
          <cell r="BL79" t="str">
            <v>0.002</v>
          </cell>
          <cell r="BM79" t="str">
            <v>0.0003</v>
          </cell>
          <cell r="BN79" t="str">
            <v>0.02</v>
          </cell>
          <cell r="BO79" t="str">
            <v>0.02</v>
          </cell>
          <cell r="BP79" t="str">
            <v>0.005</v>
          </cell>
          <cell r="BQ79" t="str">
            <v>-1</v>
          </cell>
          <cell r="BR79" t="str">
            <v>-1</v>
          </cell>
          <cell r="BS79" t="str">
            <v>36.9</v>
          </cell>
          <cell r="BT79" t="str">
            <v>-1</v>
          </cell>
          <cell r="BU79" t="str">
            <v>-1</v>
          </cell>
          <cell r="BV79" t="str">
            <v>-1</v>
          </cell>
          <cell r="BW79" t="str">
            <v>-1</v>
          </cell>
          <cell r="BX79" t="str">
            <v>-1</v>
          </cell>
          <cell r="BY79" t="str">
            <v>-1</v>
          </cell>
          <cell r="BZ79" t="str">
            <v/>
          </cell>
        </row>
        <row r="80">
          <cell r="B80" t="str">
            <v>元宝圩（左岸）</v>
          </cell>
          <cell r="C80" t="str">
            <v>长江流域</v>
          </cell>
          <cell r="D80" t="str">
            <v>安徽省</v>
          </cell>
          <cell r="E80" t="str">
            <v>铜陵市</v>
          </cell>
          <cell r="F80" t="str">
            <v>铜陵市</v>
          </cell>
          <cell r="G80" t="str">
            <v>枞阳县、郊区、铜官区、义安区</v>
          </cell>
          <cell r="H80" t="str">
            <v>安徽省</v>
          </cell>
          <cell r="I80" t="str">
            <v>铜陵市</v>
          </cell>
          <cell r="J80" t="str">
            <v>干流</v>
          </cell>
          <cell r="K80" t="str">
            <v>长江水系</v>
          </cell>
          <cell r="L80" t="str">
            <v>河流</v>
          </cell>
          <cell r="M80" t="str">
            <v>长江</v>
          </cell>
          <cell r="N80" t="str">
            <v>14502050481</v>
          </cell>
          <cell r="O80" t="str">
            <v>东海</v>
          </cell>
        </row>
        <row r="80">
          <cell r="S80" t="str">
            <v>长江左岸安庆迎江、枞阳保留区/长江左岸枞阳工业、农业用水区/长江左岸枞阳保留区/长江左岸无为土桥保留区</v>
          </cell>
          <cell r="T80" t="str">
            <v>新增</v>
          </cell>
          <cell r="U80" t="str">
            <v>市界（铜陵市-芜湖市）</v>
          </cell>
          <cell r="V80">
            <v>117.7216</v>
          </cell>
          <cell r="W80">
            <v>30.9985</v>
          </cell>
          <cell r="X80" t="str">
            <v>十四五</v>
          </cell>
          <cell r="Y80" t="str">
            <v>没有</v>
          </cell>
          <cell r="Z80" t="str">
            <v>-</v>
          </cell>
          <cell r="AA80" t="str">
            <v>2023</v>
          </cell>
          <cell r="AB80" t="str">
            <v>10</v>
          </cell>
          <cell r="AC80">
            <v>21</v>
          </cell>
          <cell r="AD80" t="str">
            <v>Ⅱ</v>
          </cell>
          <cell r="AE80" t="str">
            <v>Ⅱ</v>
          </cell>
          <cell r="AF80" t="str">
            <v>Ⅲ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溶解氧、高锰酸盐指数、总磷</v>
          </cell>
          <cell r="AK80" t="str">
            <v>溶解氧、总磷</v>
          </cell>
          <cell r="AL80" t="str">
            <v>总磷</v>
          </cell>
          <cell r="AM80" t="str">
            <v>2023-10-18</v>
          </cell>
          <cell r="AN80" t="str">
            <v>-1</v>
          </cell>
          <cell r="AO80" t="str">
            <v>25.8</v>
          </cell>
          <cell r="AP80" t="str">
            <v>-1</v>
          </cell>
          <cell r="AQ80" t="str">
            <v>-1</v>
          </cell>
          <cell r="AR80" t="str">
            <v>34.3</v>
          </cell>
          <cell r="AS80" t="str">
            <v>-1</v>
          </cell>
          <cell r="AT80" t="str">
            <v>-1</v>
          </cell>
          <cell r="AU80" t="str">
            <v>7</v>
          </cell>
          <cell r="AV80" t="str">
            <v>7.0</v>
          </cell>
          <cell r="AW80" t="str">
            <v>2.2</v>
          </cell>
          <cell r="AX80" t="str">
            <v>11.0</v>
          </cell>
          <cell r="AY80" t="str">
            <v>1.0</v>
          </cell>
          <cell r="AZ80" t="str">
            <v>0.03</v>
          </cell>
          <cell r="BA80" t="str">
            <v>0.100</v>
          </cell>
          <cell r="BB80" t="str">
            <v>1.67</v>
          </cell>
          <cell r="BC80" t="str">
            <v>0.002</v>
          </cell>
          <cell r="BD80" t="str">
            <v>0.002</v>
          </cell>
          <cell r="BE80" t="str">
            <v>0.212</v>
          </cell>
          <cell r="BF80" t="str">
            <v>0.0002</v>
          </cell>
          <cell r="BG80" t="str">
            <v>0.0015</v>
          </cell>
          <cell r="BH80" t="str">
            <v>0.00002</v>
          </cell>
          <cell r="BI80" t="str">
            <v>0.00002</v>
          </cell>
          <cell r="BJ80" t="str">
            <v>0.002</v>
          </cell>
          <cell r="BK80" t="str">
            <v>0.00004</v>
          </cell>
          <cell r="BL80" t="str">
            <v>0.002</v>
          </cell>
          <cell r="BM80" t="str">
            <v>0.0003</v>
          </cell>
          <cell r="BN80" t="str">
            <v>0.005</v>
          </cell>
          <cell r="BO80" t="str">
            <v>0.02</v>
          </cell>
          <cell r="BP80" t="str">
            <v>0.005</v>
          </cell>
          <cell r="BQ80" t="str">
            <v>-1</v>
          </cell>
          <cell r="BR80" t="str">
            <v>-1</v>
          </cell>
          <cell r="BS80" t="str">
            <v>37.2</v>
          </cell>
          <cell r="BT80" t="str">
            <v>-1</v>
          </cell>
          <cell r="BU80" t="str">
            <v>-1</v>
          </cell>
          <cell r="BV80" t="str">
            <v>-1</v>
          </cell>
          <cell r="BW80" t="str">
            <v>-1</v>
          </cell>
          <cell r="BX80" t="str">
            <v>-1</v>
          </cell>
          <cell r="BY80" t="str">
            <v>-1</v>
          </cell>
          <cell r="BZ80" t="str">
            <v/>
          </cell>
        </row>
        <row r="81">
          <cell r="B81" t="str">
            <v>菜子湖</v>
          </cell>
          <cell r="C81" t="str">
            <v>长江流域</v>
          </cell>
          <cell r="D81" t="str">
            <v>安徽省</v>
          </cell>
          <cell r="E81" t="str">
            <v>安庆市</v>
          </cell>
          <cell r="F81" t="str">
            <v>安庆市</v>
          </cell>
          <cell r="G81" t="str">
            <v>桐城市、枞阳县</v>
          </cell>
          <cell r="H81" t="str">
            <v>安徽省</v>
          </cell>
          <cell r="I81" t="str">
            <v>安庆市</v>
          </cell>
          <cell r="J81" t="str">
            <v>湖泊</v>
          </cell>
          <cell r="K81" t="str">
            <v>长江水系</v>
          </cell>
          <cell r="L81" t="str">
            <v>湖库</v>
          </cell>
          <cell r="M81" t="str">
            <v>菜子湖</v>
          </cell>
          <cell r="N81" t="str">
            <v>14502050409</v>
          </cell>
          <cell r="O81" t="str">
            <v>-</v>
          </cell>
        </row>
        <row r="81">
          <cell r="S81" t="str">
            <v/>
          </cell>
          <cell r="T81" t="str">
            <v>保留</v>
          </cell>
          <cell r="U81" t="str">
            <v>市界（铜陵市、安庆市）</v>
          </cell>
          <cell r="V81">
            <v>117.1112</v>
          </cell>
          <cell r="W81">
            <v>30.8342</v>
          </cell>
          <cell r="X81" t="str">
            <v>十二五,十三五,十四五</v>
          </cell>
          <cell r="Y81" t="str">
            <v>有</v>
          </cell>
          <cell r="Z81" t="str">
            <v>浮船站</v>
          </cell>
          <cell r="AA81" t="str">
            <v>2023</v>
          </cell>
          <cell r="AB81" t="str">
            <v>10</v>
          </cell>
          <cell r="AC81">
            <v>21</v>
          </cell>
          <cell r="AD81" t="str">
            <v>Ⅲ</v>
          </cell>
          <cell r="AE81" t="str">
            <v>Ⅲ</v>
          </cell>
          <cell r="AF81" t="str">
            <v>Ⅲ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高锰酸盐指数、总磷</v>
          </cell>
          <cell r="AK81" t="str">
            <v>高锰酸盐指数、总磷</v>
          </cell>
          <cell r="AL81" t="str">
            <v>总磷</v>
          </cell>
          <cell r="AM81" t="str">
            <v>2023-10-17</v>
          </cell>
          <cell r="AN81" t="str">
            <v>-1</v>
          </cell>
          <cell r="AO81" t="str">
            <v>21.7</v>
          </cell>
          <cell r="AP81" t="str">
            <v>-1</v>
          </cell>
          <cell r="AQ81" t="str">
            <v>-1</v>
          </cell>
          <cell r="AR81" t="str">
            <v>16.1</v>
          </cell>
          <cell r="AS81" t="str">
            <v>20</v>
          </cell>
          <cell r="AT81" t="str">
            <v>0.012</v>
          </cell>
          <cell r="AU81" t="str">
            <v>8</v>
          </cell>
          <cell r="AV81" t="str">
            <v>8.3</v>
          </cell>
          <cell r="AW81" t="str">
            <v>4.1</v>
          </cell>
          <cell r="AX81" t="str">
            <v>2.0</v>
          </cell>
          <cell r="AY81" t="str">
            <v>1.5</v>
          </cell>
          <cell r="AZ81" t="str">
            <v>0.02</v>
          </cell>
          <cell r="BA81" t="str">
            <v>0.042</v>
          </cell>
          <cell r="BB81" t="str">
            <v>0.73</v>
          </cell>
          <cell r="BC81" t="str">
            <v>0.001</v>
          </cell>
          <cell r="BD81" t="str">
            <v>0.025</v>
          </cell>
          <cell r="BE81" t="str">
            <v>0.351</v>
          </cell>
          <cell r="BF81" t="str">
            <v>0.0002</v>
          </cell>
          <cell r="BG81" t="str">
            <v>0.0003</v>
          </cell>
          <cell r="BH81" t="str">
            <v>0.000005</v>
          </cell>
          <cell r="BI81" t="str">
            <v>0.00002</v>
          </cell>
          <cell r="BJ81" t="str">
            <v>0.002</v>
          </cell>
          <cell r="BK81" t="str">
            <v>0.00004</v>
          </cell>
          <cell r="BL81" t="str">
            <v>0.002</v>
          </cell>
          <cell r="BM81" t="str">
            <v>0.0002</v>
          </cell>
          <cell r="BN81" t="str">
            <v>0.01</v>
          </cell>
          <cell r="BO81" t="str">
            <v>0.02</v>
          </cell>
          <cell r="BP81" t="str">
            <v>0.005</v>
          </cell>
          <cell r="BQ81" t="str">
            <v>-1</v>
          </cell>
          <cell r="BR81" t="str">
            <v>-1</v>
          </cell>
          <cell r="BS81" t="str">
            <v>68.7</v>
          </cell>
          <cell r="BT81" t="str">
            <v>-1</v>
          </cell>
          <cell r="BU81" t="str">
            <v>-1</v>
          </cell>
          <cell r="BV81" t="str">
            <v>-1</v>
          </cell>
          <cell r="BW81" t="str">
            <v>-1</v>
          </cell>
          <cell r="BX81" t="str">
            <v>-1</v>
          </cell>
          <cell r="BY81" t="str">
            <v>-1</v>
          </cell>
          <cell r="BZ81" t="str">
            <v/>
          </cell>
        </row>
        <row r="82">
          <cell r="B82" t="str">
            <v>龙感湖湖心（皖）</v>
          </cell>
          <cell r="C82" t="str">
            <v>长江流域</v>
          </cell>
          <cell r="D82" t="str">
            <v>安徽省</v>
          </cell>
          <cell r="E82" t="str">
            <v>安庆市</v>
          </cell>
          <cell r="F82" t="str">
            <v>安庆市</v>
          </cell>
          <cell r="G82" t="str">
            <v>宿松县</v>
          </cell>
          <cell r="H82" t="str">
            <v>安徽省</v>
          </cell>
          <cell r="I82" t="str">
            <v>安庆市</v>
          </cell>
          <cell r="J82" t="str">
            <v>湖泊</v>
          </cell>
          <cell r="K82" t="str">
            <v>长江水系</v>
          </cell>
          <cell r="L82" t="str">
            <v>湖库</v>
          </cell>
          <cell r="M82" t="str">
            <v>龙感湖</v>
          </cell>
          <cell r="N82" t="str">
            <v>14502050534</v>
          </cell>
          <cell r="O82" t="str">
            <v>-</v>
          </cell>
        </row>
        <row r="82">
          <cell r="R82" t="str">
            <v>安徽湖区</v>
          </cell>
          <cell r="S82" t="str">
            <v>龙感湖鄂皖缓冲区</v>
          </cell>
          <cell r="T82" t="str">
            <v>调整</v>
          </cell>
          <cell r="U82" t="str">
            <v>—</v>
          </cell>
          <cell r="V82">
            <v>116.2355</v>
          </cell>
          <cell r="W82">
            <v>29.9434</v>
          </cell>
          <cell r="X82" t="str">
            <v>十二五,十三五,十四五</v>
          </cell>
          <cell r="Y82" t="str">
            <v>有</v>
          </cell>
          <cell r="Z82" t="str">
            <v>浮船站</v>
          </cell>
          <cell r="AA82" t="str">
            <v>2023</v>
          </cell>
          <cell r="AB82" t="str">
            <v>10</v>
          </cell>
          <cell r="AC82">
            <v>21</v>
          </cell>
          <cell r="AD82" t="str">
            <v>Ⅲ</v>
          </cell>
          <cell r="AE82" t="str">
            <v>Ⅳ</v>
          </cell>
          <cell r="AF82" t="str">
            <v>Ⅳ</v>
          </cell>
          <cell r="AG82" t="str">
            <v>-</v>
          </cell>
          <cell r="AH82" t="str">
            <v>总磷（0.2）、高锰酸盐指数（0.2）</v>
          </cell>
          <cell r="AI82" t="str">
            <v>总磷（0.8）、高锰酸盐指数（0.03）</v>
          </cell>
          <cell r="AJ82" t="str">
            <v>高锰酸盐指数、总磷</v>
          </cell>
          <cell r="AK82" t="str">
            <v>总磷、高锰酸盐指数</v>
          </cell>
          <cell r="AL82" t="str">
            <v>总磷、高锰酸盐指数</v>
          </cell>
          <cell r="AM82" t="str">
            <v>2023-10-13</v>
          </cell>
          <cell r="AN82" t="str">
            <v>-1</v>
          </cell>
          <cell r="AO82" t="str">
            <v>20.9</v>
          </cell>
          <cell r="AP82" t="str">
            <v>-1</v>
          </cell>
          <cell r="AQ82" t="str">
            <v>-1</v>
          </cell>
          <cell r="AR82" t="str">
            <v>25.0</v>
          </cell>
          <cell r="AS82" t="str">
            <v>14</v>
          </cell>
          <cell r="AT82" t="str">
            <v>0.017</v>
          </cell>
          <cell r="AU82" t="str">
            <v>8</v>
          </cell>
          <cell r="AV82" t="str">
            <v>7.9</v>
          </cell>
          <cell r="AW82" t="str">
            <v>5.0</v>
          </cell>
          <cell r="AX82" t="str">
            <v>9.0</v>
          </cell>
          <cell r="AY82" t="str">
            <v>1.3</v>
          </cell>
          <cell r="AZ82" t="str">
            <v>0.03</v>
          </cell>
          <cell r="BA82" t="str">
            <v>0.047</v>
          </cell>
          <cell r="BB82" t="str">
            <v>1.21</v>
          </cell>
          <cell r="BC82" t="str">
            <v>0.001</v>
          </cell>
          <cell r="BD82" t="str">
            <v>0.025</v>
          </cell>
          <cell r="BE82" t="str">
            <v>0.454</v>
          </cell>
          <cell r="BF82" t="str">
            <v>0.0002</v>
          </cell>
          <cell r="BG82" t="str">
            <v>0.0027</v>
          </cell>
          <cell r="BH82" t="str">
            <v>0.000005</v>
          </cell>
          <cell r="BI82" t="str">
            <v>0.00002</v>
          </cell>
          <cell r="BJ82" t="str">
            <v>0.002</v>
          </cell>
          <cell r="BK82" t="str">
            <v>0.00004</v>
          </cell>
          <cell r="BL82" t="str">
            <v>0.002</v>
          </cell>
          <cell r="BM82" t="str">
            <v>0.0002</v>
          </cell>
          <cell r="BN82" t="str">
            <v>0.01</v>
          </cell>
          <cell r="BO82" t="str">
            <v>0.02</v>
          </cell>
          <cell r="BP82" t="str">
            <v>0.005</v>
          </cell>
          <cell r="BQ82" t="str">
            <v>-1</v>
          </cell>
          <cell r="BR82" t="str">
            <v>-1</v>
          </cell>
          <cell r="BS82" t="str">
            <v>82.2</v>
          </cell>
          <cell r="BT82" t="str">
            <v>-1</v>
          </cell>
          <cell r="BU82" t="str">
            <v>-1</v>
          </cell>
          <cell r="BV82" t="str">
            <v>-1</v>
          </cell>
          <cell r="BW82" t="str">
            <v>-1</v>
          </cell>
          <cell r="BX82" t="str">
            <v>-1</v>
          </cell>
          <cell r="BY82" t="str">
            <v>-1</v>
          </cell>
          <cell r="BZ82" t="str">
            <v/>
          </cell>
        </row>
        <row r="83">
          <cell r="B83" t="str">
            <v>武昌湖</v>
          </cell>
          <cell r="C83" t="str">
            <v>长江流域</v>
          </cell>
          <cell r="D83" t="str">
            <v>安徽省</v>
          </cell>
          <cell r="E83" t="str">
            <v>安庆市</v>
          </cell>
          <cell r="F83" t="str">
            <v>安庆市</v>
          </cell>
          <cell r="G83" t="str">
            <v>怀宁县、望江县</v>
          </cell>
          <cell r="H83" t="str">
            <v>安徽省</v>
          </cell>
          <cell r="I83" t="str">
            <v>安庆市</v>
          </cell>
          <cell r="J83" t="str">
            <v>湖泊</v>
          </cell>
          <cell r="K83" t="str">
            <v>长江水系</v>
          </cell>
          <cell r="L83" t="str">
            <v>湖库</v>
          </cell>
          <cell r="M83" t="str">
            <v>武昌湖</v>
          </cell>
          <cell r="N83" t="str">
            <v>14502050229</v>
          </cell>
          <cell r="O83" t="str">
            <v>-</v>
          </cell>
        </row>
        <row r="83">
          <cell r="S83" t="str">
            <v/>
          </cell>
          <cell r="T83" t="str">
            <v>保留</v>
          </cell>
          <cell r="U83" t="str">
            <v>—</v>
          </cell>
          <cell r="V83">
            <v>116.6992</v>
          </cell>
          <cell r="W83">
            <v>30.2615</v>
          </cell>
          <cell r="X83" t="str">
            <v>十二五,十三五,十四五</v>
          </cell>
          <cell r="Y83" t="str">
            <v>有</v>
          </cell>
          <cell r="Z83" t="str">
            <v>固定站</v>
          </cell>
          <cell r="AA83" t="str">
            <v>2023</v>
          </cell>
          <cell r="AB83" t="str">
            <v>10</v>
          </cell>
          <cell r="AC83">
            <v>21</v>
          </cell>
          <cell r="AD83" t="str">
            <v>Ⅲ</v>
          </cell>
          <cell r="AE83" t="str">
            <v>Ⅲ</v>
          </cell>
          <cell r="AF83" t="str">
            <v>Ⅲ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总磷</v>
          </cell>
          <cell r="AK83" t="str">
            <v>溶解氧、总磷</v>
          </cell>
          <cell r="AL83" t="str">
            <v>总磷</v>
          </cell>
          <cell r="AM83" t="str">
            <v>2023-10-16</v>
          </cell>
          <cell r="AN83" t="str">
            <v>-1</v>
          </cell>
          <cell r="AO83" t="str">
            <v>21.5</v>
          </cell>
          <cell r="AP83" t="str">
            <v>-1</v>
          </cell>
          <cell r="AQ83" t="str">
            <v>-1</v>
          </cell>
          <cell r="AR83" t="str">
            <v>13.6</v>
          </cell>
          <cell r="AS83" t="str">
            <v>70</v>
          </cell>
          <cell r="AT83" t="str">
            <v>0.003</v>
          </cell>
          <cell r="AU83" t="str">
            <v>7</v>
          </cell>
          <cell r="AV83" t="str">
            <v>6.8</v>
          </cell>
          <cell r="AW83" t="str">
            <v>2.5</v>
          </cell>
          <cell r="AX83" t="str">
            <v>10.0</v>
          </cell>
          <cell r="AY83" t="str">
            <v>1.6</v>
          </cell>
          <cell r="AZ83" t="str">
            <v>0.04</v>
          </cell>
          <cell r="BA83" t="str">
            <v>0.030</v>
          </cell>
          <cell r="BB83" t="str">
            <v>0.57</v>
          </cell>
          <cell r="BC83" t="str">
            <v>0.005</v>
          </cell>
          <cell r="BD83" t="str">
            <v>0.002</v>
          </cell>
          <cell r="BE83" t="str">
            <v>0.287</v>
          </cell>
          <cell r="BF83" t="str">
            <v>0.0002</v>
          </cell>
          <cell r="BG83" t="str">
            <v>0.0003</v>
          </cell>
          <cell r="BH83" t="str">
            <v>0.00002</v>
          </cell>
          <cell r="BI83" t="str">
            <v>0.00002</v>
          </cell>
          <cell r="BJ83" t="str">
            <v>0.002</v>
          </cell>
          <cell r="BK83" t="str">
            <v>0.0001</v>
          </cell>
          <cell r="BL83" t="str">
            <v>0.002</v>
          </cell>
          <cell r="BM83" t="str">
            <v>0.0003</v>
          </cell>
          <cell r="BN83" t="str">
            <v>0.005</v>
          </cell>
          <cell r="BO83" t="str">
            <v>0.02</v>
          </cell>
          <cell r="BP83" t="str">
            <v>0.005</v>
          </cell>
          <cell r="BQ83" t="str">
            <v>-1</v>
          </cell>
          <cell r="BR83" t="str">
            <v>-1</v>
          </cell>
          <cell r="BS83" t="str">
            <v>19.6</v>
          </cell>
          <cell r="BT83" t="str">
            <v>-1</v>
          </cell>
          <cell r="BU83" t="str">
            <v>-1</v>
          </cell>
          <cell r="BV83" t="str">
            <v>-1</v>
          </cell>
          <cell r="BW83" t="str">
            <v>-1</v>
          </cell>
          <cell r="BX83" t="str">
            <v>-1</v>
          </cell>
          <cell r="BY83" t="str">
            <v>-1</v>
          </cell>
          <cell r="BZ83" t="str">
            <v/>
          </cell>
        </row>
        <row r="84">
          <cell r="B84" t="str">
            <v>皖河口（左岸）</v>
          </cell>
          <cell r="C84" t="str">
            <v>长江流域</v>
          </cell>
          <cell r="D84" t="str">
            <v>安徽省</v>
          </cell>
          <cell r="E84" t="str">
            <v>安庆市</v>
          </cell>
          <cell r="F84" t="str">
            <v>安庆市</v>
          </cell>
          <cell r="G84" t="str">
            <v>东至县</v>
          </cell>
          <cell r="H84" t="str">
            <v>安徽省</v>
          </cell>
          <cell r="I84" t="str">
            <v>安庆市</v>
          </cell>
          <cell r="J84" t="str">
            <v>干流</v>
          </cell>
          <cell r="K84" t="str">
            <v>长江水系</v>
          </cell>
          <cell r="L84" t="str">
            <v>河流</v>
          </cell>
          <cell r="M84" t="str">
            <v>长江</v>
          </cell>
          <cell r="N84" t="str">
            <v>14502050481</v>
          </cell>
          <cell r="O84" t="str">
            <v>东海</v>
          </cell>
        </row>
        <row r="84">
          <cell r="S84" t="str">
            <v>长江左岸宿松洲头保留区/长江左岸宿松工业、农业用水区/长江左岸宿松、望江保留区/长江左岸望江工业、农业用水区/长江左岸望江、大观保留区</v>
          </cell>
          <cell r="T84" t="str">
            <v>保留</v>
          </cell>
          <cell r="U84" t="str">
            <v>—</v>
          </cell>
          <cell r="V84">
            <v>116.9954</v>
          </cell>
          <cell r="W84">
            <v>30.4892</v>
          </cell>
          <cell r="X84" t="str">
            <v>十一五,十二五,十三五,十四五</v>
          </cell>
          <cell r="Y84" t="str">
            <v>有</v>
          </cell>
          <cell r="Z84" t="str">
            <v>固定站</v>
          </cell>
          <cell r="AA84" t="str">
            <v>2023</v>
          </cell>
          <cell r="AB84" t="str">
            <v>10</v>
          </cell>
          <cell r="AC84">
            <v>21</v>
          </cell>
          <cell r="AD84" t="str">
            <v>Ⅱ</v>
          </cell>
          <cell r="AE84" t="str">
            <v>Ⅲ</v>
          </cell>
          <cell r="AF84" t="str">
            <v>Ⅱ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溶解氧、总磷</v>
          </cell>
          <cell r="AK84" t="str">
            <v>溶解氧</v>
          </cell>
          <cell r="AL84" t="str">
            <v>溶解氧、总磷</v>
          </cell>
          <cell r="AM84" t="str">
            <v>2023-10-19</v>
          </cell>
          <cell r="AN84" t="str">
            <v>-1</v>
          </cell>
          <cell r="AO84" t="str">
            <v>22.8</v>
          </cell>
          <cell r="AP84" t="str">
            <v>-1</v>
          </cell>
          <cell r="AQ84" t="str">
            <v>-1</v>
          </cell>
          <cell r="AR84" t="str">
            <v>34.2</v>
          </cell>
          <cell r="AS84" t="str">
            <v>-1</v>
          </cell>
          <cell r="AT84" t="str">
            <v>-1</v>
          </cell>
          <cell r="AU84" t="str">
            <v>7</v>
          </cell>
          <cell r="AV84" t="str">
            <v>7.0</v>
          </cell>
          <cell r="AW84" t="str">
            <v>1.6</v>
          </cell>
          <cell r="AX84" t="str">
            <v>11.0</v>
          </cell>
          <cell r="AY84" t="str">
            <v>0.2</v>
          </cell>
          <cell r="AZ84" t="str">
            <v>0.02</v>
          </cell>
          <cell r="BA84" t="str">
            <v>0.069</v>
          </cell>
          <cell r="BB84" t="str">
            <v>2.28</v>
          </cell>
          <cell r="BC84" t="str">
            <v>0.002</v>
          </cell>
          <cell r="BD84" t="str">
            <v>0.005</v>
          </cell>
          <cell r="BE84" t="str">
            <v>0.239</v>
          </cell>
          <cell r="BF84" t="str">
            <v>0.0002</v>
          </cell>
          <cell r="BG84" t="str">
            <v>0.0002</v>
          </cell>
          <cell r="BH84" t="str">
            <v>0.00002</v>
          </cell>
          <cell r="BI84" t="str">
            <v>0.00002</v>
          </cell>
          <cell r="BJ84" t="str">
            <v>0.002</v>
          </cell>
          <cell r="BK84" t="str">
            <v>0.0004</v>
          </cell>
          <cell r="BL84" t="str">
            <v>0.002</v>
          </cell>
          <cell r="BM84" t="str">
            <v>0.0003</v>
          </cell>
          <cell r="BN84" t="str">
            <v>0.03</v>
          </cell>
          <cell r="BO84" t="str">
            <v>0.02</v>
          </cell>
          <cell r="BP84" t="str">
            <v>0.005</v>
          </cell>
          <cell r="BQ84" t="str">
            <v>-1</v>
          </cell>
          <cell r="BR84" t="str">
            <v>-1</v>
          </cell>
          <cell r="BS84" t="str">
            <v>84.3</v>
          </cell>
          <cell r="BT84" t="str">
            <v>-1</v>
          </cell>
          <cell r="BU84" t="str">
            <v>-1</v>
          </cell>
          <cell r="BV84" t="str">
            <v>-1</v>
          </cell>
          <cell r="BW84" t="str">
            <v>-1</v>
          </cell>
          <cell r="BX84" t="str">
            <v>-1</v>
          </cell>
          <cell r="BY84" t="str">
            <v>-1</v>
          </cell>
          <cell r="BZ84" t="str">
            <v/>
          </cell>
        </row>
        <row r="85">
          <cell r="B85" t="str">
            <v>前江口（左岸）</v>
          </cell>
          <cell r="C85" t="str">
            <v>长江流域</v>
          </cell>
          <cell r="D85" t="str">
            <v>安徽省</v>
          </cell>
          <cell r="E85" t="str">
            <v>安庆市</v>
          </cell>
          <cell r="F85" t="str">
            <v>安庆市</v>
          </cell>
          <cell r="G85" t="str">
            <v>大观区、迎江区、东至县、贵池区</v>
          </cell>
          <cell r="H85" t="str">
            <v>安徽省</v>
          </cell>
          <cell r="I85" t="str">
            <v>安庆市</v>
          </cell>
          <cell r="J85" t="str">
            <v>干流</v>
          </cell>
          <cell r="K85" t="str">
            <v>长江水系</v>
          </cell>
          <cell r="L85" t="str">
            <v>河流</v>
          </cell>
          <cell r="M85" t="str">
            <v>长江</v>
          </cell>
          <cell r="N85" t="str">
            <v>14502050481</v>
          </cell>
          <cell r="O85" t="str">
            <v>东海</v>
          </cell>
        </row>
        <row r="85">
          <cell r="S85" t="str">
            <v>长江左岸安庆饮用水源区/长江左岸安庆工业、景观娱乐用水区</v>
          </cell>
          <cell r="T85" t="str">
            <v>保留</v>
          </cell>
          <cell r="U85" t="str">
            <v>—</v>
          </cell>
          <cell r="V85">
            <v>117.2387</v>
          </cell>
          <cell r="W85">
            <v>30.5734</v>
          </cell>
          <cell r="X85" t="str">
            <v>十一五,十二五,十三五,十四五</v>
          </cell>
          <cell r="Y85" t="str">
            <v>有</v>
          </cell>
          <cell r="Z85" t="str">
            <v>固定站</v>
          </cell>
          <cell r="AA85" t="str">
            <v>2023</v>
          </cell>
          <cell r="AB85" t="str">
            <v>10</v>
          </cell>
          <cell r="AC85">
            <v>21</v>
          </cell>
          <cell r="AD85" t="str">
            <v>Ⅲ</v>
          </cell>
          <cell r="AE85" t="str">
            <v>Ⅱ</v>
          </cell>
          <cell r="AF85" t="str">
            <v>Ⅱ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化学需氧量</v>
          </cell>
          <cell r="AK85" t="str">
            <v>溶解氧、高锰酸盐指数、总磷</v>
          </cell>
          <cell r="AL85" t="str">
            <v>总磷</v>
          </cell>
          <cell r="AM85" t="str">
            <v>2023-10-23</v>
          </cell>
          <cell r="AN85" t="str">
            <v>-1</v>
          </cell>
          <cell r="AO85" t="str">
            <v>22.6</v>
          </cell>
          <cell r="AP85" t="str">
            <v>-1</v>
          </cell>
          <cell r="AQ85" t="str">
            <v>-1</v>
          </cell>
          <cell r="AR85" t="str">
            <v>35.8</v>
          </cell>
          <cell r="AS85" t="str">
            <v>-1</v>
          </cell>
          <cell r="AT85" t="str">
            <v>-1</v>
          </cell>
          <cell r="AU85" t="str">
            <v>8</v>
          </cell>
          <cell r="AV85" t="str">
            <v>7.9</v>
          </cell>
          <cell r="AW85" t="str">
            <v>2.7</v>
          </cell>
          <cell r="AX85" t="str">
            <v>19.0</v>
          </cell>
          <cell r="AY85" t="str">
            <v>0.7</v>
          </cell>
          <cell r="AZ85" t="str">
            <v>0.10</v>
          </cell>
          <cell r="BA85" t="str">
            <v>0.089</v>
          </cell>
          <cell r="BB85" t="str">
            <v>1.66</v>
          </cell>
          <cell r="BC85" t="str">
            <v>0.007</v>
          </cell>
          <cell r="BD85" t="str">
            <v>0.002</v>
          </cell>
          <cell r="BE85" t="str">
            <v>0.220</v>
          </cell>
          <cell r="BF85" t="str">
            <v>0.0002</v>
          </cell>
          <cell r="BG85" t="str">
            <v>0.0005</v>
          </cell>
          <cell r="BH85" t="str">
            <v>0.00002</v>
          </cell>
          <cell r="BI85" t="str">
            <v>0.00002</v>
          </cell>
          <cell r="BJ85" t="str">
            <v>0.002</v>
          </cell>
          <cell r="BK85" t="str">
            <v>0.001</v>
          </cell>
          <cell r="BL85" t="str">
            <v>0.002</v>
          </cell>
          <cell r="BM85" t="str">
            <v>0.0002</v>
          </cell>
          <cell r="BN85" t="str">
            <v>0.01</v>
          </cell>
          <cell r="BO85" t="str">
            <v>0.02</v>
          </cell>
          <cell r="BP85" t="str">
            <v>0.005</v>
          </cell>
          <cell r="BQ85" t="str">
            <v>-1</v>
          </cell>
          <cell r="BR85" t="str">
            <v>-1</v>
          </cell>
          <cell r="BS85" t="str">
            <v>63.8</v>
          </cell>
          <cell r="BT85" t="str">
            <v>-1</v>
          </cell>
          <cell r="BU85" t="str">
            <v>-1</v>
          </cell>
          <cell r="BV85" t="str">
            <v>-1</v>
          </cell>
          <cell r="BW85" t="str">
            <v>-1</v>
          </cell>
          <cell r="BX85" t="str">
            <v>-1</v>
          </cell>
          <cell r="BY85" t="str">
            <v>-1</v>
          </cell>
          <cell r="BZ85" t="str">
            <v/>
          </cell>
        </row>
        <row r="86">
          <cell r="B86" t="str">
            <v>花亭湖坝前</v>
          </cell>
          <cell r="C86" t="str">
            <v>长江流域</v>
          </cell>
          <cell r="D86" t="str">
            <v>安徽省</v>
          </cell>
          <cell r="E86" t="str">
            <v>安庆市</v>
          </cell>
          <cell r="F86" t="str">
            <v>安庆市</v>
          </cell>
          <cell r="G86" t="str">
            <v>太湖县、岳西县</v>
          </cell>
          <cell r="H86" t="str">
            <v>安徽省</v>
          </cell>
          <cell r="I86" t="str">
            <v>安庆市</v>
          </cell>
          <cell r="J86" t="str">
            <v>水库</v>
          </cell>
          <cell r="K86" t="str">
            <v>长江水系</v>
          </cell>
          <cell r="L86" t="str">
            <v>湖库</v>
          </cell>
          <cell r="M86" t="str">
            <v>花亭湖</v>
          </cell>
          <cell r="N86" t="str">
            <v>14502050403</v>
          </cell>
          <cell r="O86" t="str">
            <v>-</v>
          </cell>
        </row>
        <row r="86">
          <cell r="S86" t="str">
            <v>皖河花凉亭水库太湖源头水保护区</v>
          </cell>
          <cell r="T86" t="str">
            <v>保留</v>
          </cell>
          <cell r="U86" t="str">
            <v>—</v>
          </cell>
          <cell r="V86">
            <v>116.2428</v>
          </cell>
          <cell r="W86">
            <v>30.4667</v>
          </cell>
          <cell r="X86" t="str">
            <v>十三五,十四五</v>
          </cell>
          <cell r="Y86" t="str">
            <v>有</v>
          </cell>
          <cell r="Z86" t="str">
            <v>固定站</v>
          </cell>
          <cell r="AA86" t="str">
            <v>2023</v>
          </cell>
          <cell r="AB86" t="str">
            <v>10</v>
          </cell>
          <cell r="AC86">
            <v>21</v>
          </cell>
          <cell r="AD86" t="str">
            <v>Ⅲ</v>
          </cell>
          <cell r="AE86" t="str">
            <v>Ⅱ</v>
          </cell>
          <cell r="AF86" t="str">
            <v>Ⅱ</v>
          </cell>
          <cell r="AG86" t="str">
            <v>-</v>
          </cell>
          <cell r="AH86" t="str">
            <v>-</v>
          </cell>
          <cell r="AI86" t="str">
            <v>-</v>
          </cell>
          <cell r="AJ86" t="str">
            <v>溶解氧</v>
          </cell>
          <cell r="AK86" t="str">
            <v>高锰酸盐指数</v>
          </cell>
          <cell r="AL86" t="str">
            <v>溶解氧</v>
          </cell>
          <cell r="AM86" t="str">
            <v>2023-10-18</v>
          </cell>
          <cell r="AN86" t="str">
            <v>-1</v>
          </cell>
          <cell r="AO86" t="str">
            <v>25.0</v>
          </cell>
          <cell r="AP86" t="str">
            <v>-1</v>
          </cell>
          <cell r="AQ86" t="str">
            <v>-1</v>
          </cell>
          <cell r="AR86" t="str">
            <v>9.1</v>
          </cell>
          <cell r="AS86" t="str">
            <v>250</v>
          </cell>
          <cell r="AT86" t="str">
            <v>0.010</v>
          </cell>
          <cell r="AU86" t="str">
            <v>7</v>
          </cell>
          <cell r="AV86" t="str">
            <v>5.6</v>
          </cell>
          <cell r="AW86" t="str">
            <v>1.4</v>
          </cell>
          <cell r="AX86" t="str">
            <v>5.7</v>
          </cell>
          <cell r="AY86" t="str">
            <v>0.2</v>
          </cell>
          <cell r="AZ86" t="str">
            <v>0.02</v>
          </cell>
          <cell r="BA86" t="str">
            <v>0.005</v>
          </cell>
          <cell r="BB86" t="str">
            <v>0.27</v>
          </cell>
          <cell r="BC86" t="str">
            <v>0.003</v>
          </cell>
          <cell r="BD86" t="str">
            <v>0.001</v>
          </cell>
          <cell r="BE86" t="str">
            <v>0.132</v>
          </cell>
          <cell r="BF86" t="str">
            <v>0.0002</v>
          </cell>
          <cell r="BG86" t="str">
            <v>0.0003</v>
          </cell>
          <cell r="BH86" t="str">
            <v>0.00002</v>
          </cell>
          <cell r="BI86" t="str">
            <v>0.00002</v>
          </cell>
          <cell r="BJ86" t="str">
            <v>0.002</v>
          </cell>
          <cell r="BK86" t="str">
            <v>0.00004</v>
          </cell>
          <cell r="BL86" t="str">
            <v>0.002</v>
          </cell>
          <cell r="BM86" t="str">
            <v>0.0002</v>
          </cell>
          <cell r="BN86" t="str">
            <v>0.005</v>
          </cell>
          <cell r="BO86" t="str">
            <v>0.02</v>
          </cell>
          <cell r="BP86" t="str">
            <v>0.005</v>
          </cell>
          <cell r="BQ86" t="str">
            <v>-1</v>
          </cell>
          <cell r="BR86" t="str">
            <v>-1</v>
          </cell>
          <cell r="BS86" t="str">
            <v>0.5</v>
          </cell>
          <cell r="BT86" t="str">
            <v>-1</v>
          </cell>
          <cell r="BU86" t="str">
            <v>-1</v>
          </cell>
          <cell r="BV86" t="str">
            <v>-1</v>
          </cell>
          <cell r="BW86" t="str">
            <v>-1</v>
          </cell>
          <cell r="BX86" t="str">
            <v>-1</v>
          </cell>
          <cell r="BY86" t="str">
            <v>-1</v>
          </cell>
          <cell r="BZ86" t="str">
            <v/>
          </cell>
        </row>
        <row r="87">
          <cell r="B87" t="str">
            <v>华阳河入江口</v>
          </cell>
          <cell r="C87" t="str">
            <v>长江流域</v>
          </cell>
          <cell r="D87" t="str">
            <v>安徽省</v>
          </cell>
          <cell r="E87" t="str">
            <v>安庆市</v>
          </cell>
          <cell r="F87" t="str">
            <v>安庆市</v>
          </cell>
          <cell r="G87" t="str">
            <v>望江县</v>
          </cell>
          <cell r="H87" t="str">
            <v>安徽省</v>
          </cell>
          <cell r="I87" t="str">
            <v>安庆市</v>
          </cell>
          <cell r="J87" t="str">
            <v>一级</v>
          </cell>
          <cell r="K87" t="str">
            <v>长江水系</v>
          </cell>
          <cell r="L87" t="str">
            <v>河流</v>
          </cell>
          <cell r="M87" t="str">
            <v>华阳河</v>
          </cell>
          <cell r="N87" t="str">
            <v>14502050066</v>
          </cell>
          <cell r="O87" t="str">
            <v>长江</v>
          </cell>
        </row>
        <row r="87">
          <cell r="S87" t="str">
            <v/>
          </cell>
          <cell r="T87" t="str">
            <v>保留</v>
          </cell>
          <cell r="U87" t="str">
            <v>入河口</v>
          </cell>
          <cell r="V87">
            <v>116.7468</v>
          </cell>
          <cell r="W87">
            <v>30.0885</v>
          </cell>
          <cell r="X87" t="str">
            <v>十三五,十四五</v>
          </cell>
          <cell r="Y87" t="str">
            <v>有</v>
          </cell>
          <cell r="Z87" t="str">
            <v>固定站</v>
          </cell>
          <cell r="AA87" t="str">
            <v>2023</v>
          </cell>
          <cell r="AB87" t="str">
            <v>10</v>
          </cell>
          <cell r="AC87">
            <v>21</v>
          </cell>
          <cell r="AD87" t="str">
            <v>Ⅱ</v>
          </cell>
          <cell r="AE87" t="str">
            <v>Ⅲ</v>
          </cell>
          <cell r="AF87" t="str">
            <v>Ⅱ</v>
          </cell>
          <cell r="AG87" t="str">
            <v>-</v>
          </cell>
          <cell r="AH87" t="str">
            <v>-</v>
          </cell>
          <cell r="AI87" t="str">
            <v>-</v>
          </cell>
          <cell r="AJ87" t="str">
            <v>溶解氧、高锰酸盐指数、总磷</v>
          </cell>
          <cell r="AK87" t="str">
            <v>溶解氧、化学需氧量</v>
          </cell>
          <cell r="AL87" t="str">
            <v>溶解氧、高锰酸盐指数、总磷</v>
          </cell>
          <cell r="AM87" t="str">
            <v>2023-10-17</v>
          </cell>
          <cell r="AN87" t="str">
            <v>-1</v>
          </cell>
          <cell r="AO87" t="str">
            <v>21.8</v>
          </cell>
          <cell r="AP87" t="str">
            <v>-1</v>
          </cell>
          <cell r="AQ87" t="str">
            <v>-1</v>
          </cell>
          <cell r="AR87" t="str">
            <v>25.4</v>
          </cell>
          <cell r="AS87" t="str">
            <v>-1</v>
          </cell>
          <cell r="AT87" t="str">
            <v>-1</v>
          </cell>
          <cell r="AU87" t="str">
            <v>7</v>
          </cell>
          <cell r="AV87" t="str">
            <v>6.6</v>
          </cell>
          <cell r="AW87" t="str">
            <v>2.6</v>
          </cell>
          <cell r="AX87" t="str">
            <v>14.0</v>
          </cell>
          <cell r="AY87" t="str">
            <v>1.2</v>
          </cell>
          <cell r="AZ87" t="str">
            <v>0.02</v>
          </cell>
          <cell r="BA87" t="str">
            <v>0.021</v>
          </cell>
          <cell r="BB87" t="str">
            <v>0.57</v>
          </cell>
          <cell r="BC87" t="str">
            <v>0.006</v>
          </cell>
          <cell r="BD87" t="str">
            <v>0.003</v>
          </cell>
          <cell r="BE87" t="str">
            <v>0.337</v>
          </cell>
          <cell r="BF87" t="str">
            <v>0.0002</v>
          </cell>
          <cell r="BG87" t="str">
            <v>0.0006</v>
          </cell>
          <cell r="BH87" t="str">
            <v>0.00002</v>
          </cell>
          <cell r="BI87" t="str">
            <v>0.00002</v>
          </cell>
          <cell r="BJ87" t="str">
            <v>0.002</v>
          </cell>
          <cell r="BK87" t="str">
            <v>0.001</v>
          </cell>
          <cell r="BL87" t="str">
            <v>0.002</v>
          </cell>
          <cell r="BM87" t="str">
            <v>0.0002</v>
          </cell>
          <cell r="BN87" t="str">
            <v>0.02</v>
          </cell>
          <cell r="BO87" t="str">
            <v>0.02</v>
          </cell>
          <cell r="BP87" t="str">
            <v>0.005</v>
          </cell>
          <cell r="BQ87" t="str">
            <v>-1</v>
          </cell>
          <cell r="BR87" t="str">
            <v>-1</v>
          </cell>
          <cell r="BS87" t="str">
            <v>38.3</v>
          </cell>
          <cell r="BT87" t="str">
            <v>-1</v>
          </cell>
          <cell r="BU87" t="str">
            <v>-1</v>
          </cell>
          <cell r="BV87" t="str">
            <v>-1</v>
          </cell>
          <cell r="BW87" t="str">
            <v>-1</v>
          </cell>
          <cell r="BX87" t="str">
            <v>-1</v>
          </cell>
          <cell r="BY87" t="str">
            <v>-1</v>
          </cell>
          <cell r="BZ87" t="str">
            <v/>
          </cell>
        </row>
        <row r="88">
          <cell r="B88" t="str">
            <v>大官湖</v>
          </cell>
          <cell r="C88" t="str">
            <v>长江流域</v>
          </cell>
          <cell r="D88" t="str">
            <v>安徽省</v>
          </cell>
          <cell r="E88" t="str">
            <v>安庆市</v>
          </cell>
          <cell r="F88" t="str">
            <v>安庆市</v>
          </cell>
          <cell r="G88" t="str">
            <v>宿松县</v>
          </cell>
          <cell r="H88" t="str">
            <v>安徽省</v>
          </cell>
          <cell r="I88" t="str">
            <v>安庆市</v>
          </cell>
          <cell r="J88" t="str">
            <v>湖泊</v>
          </cell>
          <cell r="K88" t="str">
            <v>长江水系</v>
          </cell>
          <cell r="L88" t="str">
            <v>湖库</v>
          </cell>
          <cell r="M88" t="str">
            <v>黄大湖</v>
          </cell>
          <cell r="N88" t="str">
            <v>14502050521</v>
          </cell>
          <cell r="O88" t="str">
            <v>-</v>
          </cell>
        </row>
        <row r="88">
          <cell r="S88" t="str">
            <v>华阳河湖群宿松自然保护区</v>
          </cell>
          <cell r="T88" t="str">
            <v>保留</v>
          </cell>
          <cell r="U88" t="str">
            <v>—</v>
          </cell>
          <cell r="V88">
            <v>116.3684</v>
          </cell>
          <cell r="W88">
            <v>30.0257</v>
          </cell>
          <cell r="X88" t="str">
            <v>十三五,十四五</v>
          </cell>
          <cell r="Y88" t="str">
            <v>有</v>
          </cell>
          <cell r="Z88" t="str">
            <v>浮船站</v>
          </cell>
          <cell r="AA88" t="str">
            <v>2023</v>
          </cell>
          <cell r="AB88" t="str">
            <v>10</v>
          </cell>
          <cell r="AC88">
            <v>21</v>
          </cell>
          <cell r="AD88" t="str">
            <v>Ⅲ</v>
          </cell>
          <cell r="AE88" t="str">
            <v>Ⅳ</v>
          </cell>
          <cell r="AF88" t="str">
            <v>Ⅱ</v>
          </cell>
          <cell r="AG88" t="str">
            <v>-</v>
          </cell>
          <cell r="AH88" t="str">
            <v>溶解氧</v>
          </cell>
          <cell r="AI88" t="str">
            <v>-</v>
          </cell>
          <cell r="AJ88" t="str">
            <v>高锰酸盐指数</v>
          </cell>
          <cell r="AK88" t="str">
            <v>溶解氧</v>
          </cell>
          <cell r="AL88" t="str">
            <v>溶解氧、高锰酸盐指数、总磷</v>
          </cell>
          <cell r="AM88" t="str">
            <v>2023-10-12</v>
          </cell>
          <cell r="AN88" t="str">
            <v>-1</v>
          </cell>
          <cell r="AO88" t="str">
            <v>20.7</v>
          </cell>
          <cell r="AP88" t="str">
            <v>-1</v>
          </cell>
          <cell r="AQ88" t="str">
            <v>-1</v>
          </cell>
          <cell r="AR88" t="str">
            <v>26.1</v>
          </cell>
          <cell r="AS88" t="str">
            <v>90</v>
          </cell>
          <cell r="AT88" t="str">
            <v>0.001</v>
          </cell>
          <cell r="AU88" t="str">
            <v>7</v>
          </cell>
          <cell r="AV88" t="str">
            <v>6.7</v>
          </cell>
          <cell r="AW88" t="str">
            <v>4.7</v>
          </cell>
          <cell r="AX88" t="str">
            <v>7.0</v>
          </cell>
          <cell r="AY88" t="str">
            <v>0.8</v>
          </cell>
          <cell r="AZ88" t="str">
            <v>0.02</v>
          </cell>
          <cell r="BA88" t="str">
            <v>0.015</v>
          </cell>
          <cell r="BB88" t="str">
            <v>0.24</v>
          </cell>
          <cell r="BC88" t="str">
            <v>0.001</v>
          </cell>
          <cell r="BD88" t="str">
            <v>0.002</v>
          </cell>
          <cell r="BE88" t="str">
            <v>0.480</v>
          </cell>
          <cell r="BF88" t="str">
            <v>0.0002</v>
          </cell>
          <cell r="BG88" t="str">
            <v>0.0040</v>
          </cell>
          <cell r="BH88" t="str">
            <v>0.00002</v>
          </cell>
          <cell r="BI88" t="str">
            <v>0.00002</v>
          </cell>
          <cell r="BJ88" t="str">
            <v>0.002</v>
          </cell>
          <cell r="BK88" t="str">
            <v>0.0001</v>
          </cell>
          <cell r="BL88" t="str">
            <v>0.0005</v>
          </cell>
          <cell r="BM88" t="str">
            <v>0.0002</v>
          </cell>
          <cell r="BN88" t="str">
            <v>0.005</v>
          </cell>
          <cell r="BO88" t="str">
            <v>0.02</v>
          </cell>
          <cell r="BP88" t="str">
            <v>0.005</v>
          </cell>
          <cell r="BQ88" t="str">
            <v>-1</v>
          </cell>
          <cell r="BR88" t="str">
            <v>-1</v>
          </cell>
          <cell r="BS88" t="str">
            <v>8.6</v>
          </cell>
          <cell r="BT88" t="str">
            <v>-1</v>
          </cell>
          <cell r="BU88" t="str">
            <v>-1</v>
          </cell>
          <cell r="BV88" t="str">
            <v>-1</v>
          </cell>
          <cell r="BW88" t="str">
            <v>-1</v>
          </cell>
          <cell r="BX88" t="str">
            <v>-1</v>
          </cell>
          <cell r="BY88" t="str">
            <v>-1</v>
          </cell>
          <cell r="BZ88" t="str">
            <v/>
          </cell>
        </row>
        <row r="89">
          <cell r="B89" t="str">
            <v>黄湖</v>
          </cell>
          <cell r="C89" t="str">
            <v>长江流域</v>
          </cell>
          <cell r="D89" t="str">
            <v>安徽省</v>
          </cell>
          <cell r="E89" t="str">
            <v>安庆市</v>
          </cell>
          <cell r="F89" t="str">
            <v>安庆市</v>
          </cell>
          <cell r="G89" t="str">
            <v>宿松县</v>
          </cell>
          <cell r="H89" t="str">
            <v>安徽省</v>
          </cell>
          <cell r="I89" t="str">
            <v>安庆市</v>
          </cell>
          <cell r="J89" t="str">
            <v>湖泊</v>
          </cell>
          <cell r="K89" t="str">
            <v>长江水系</v>
          </cell>
          <cell r="L89" t="str">
            <v>湖库</v>
          </cell>
          <cell r="M89" t="str">
            <v>黄大湖</v>
          </cell>
          <cell r="N89" t="str">
            <v>14502050521</v>
          </cell>
          <cell r="O89" t="str">
            <v>-</v>
          </cell>
        </row>
        <row r="89">
          <cell r="S89" t="str">
            <v>华阳河湖群宿松自然保护区</v>
          </cell>
          <cell r="T89" t="str">
            <v>保留</v>
          </cell>
          <cell r="U89" t="str">
            <v>—</v>
          </cell>
          <cell r="V89">
            <v>116.4179</v>
          </cell>
          <cell r="W89">
            <v>30.0008</v>
          </cell>
          <cell r="X89" t="str">
            <v>十三五,十四五</v>
          </cell>
          <cell r="Y89" t="str">
            <v>有</v>
          </cell>
          <cell r="Z89" t="str">
            <v>浮船站</v>
          </cell>
          <cell r="AA89" t="str">
            <v>2023</v>
          </cell>
          <cell r="AB89" t="str">
            <v>10</v>
          </cell>
          <cell r="AC89">
            <v>21</v>
          </cell>
          <cell r="AD89" t="str">
            <v>Ⅲ</v>
          </cell>
          <cell r="AE89" t="str">
            <v>Ⅲ</v>
          </cell>
          <cell r="AF89" t="str">
            <v>Ⅲ</v>
          </cell>
          <cell r="AG89" t="str">
            <v>-</v>
          </cell>
          <cell r="AH89" t="str">
            <v>-</v>
          </cell>
          <cell r="AI89" t="str">
            <v>-</v>
          </cell>
          <cell r="AJ89" t="str">
            <v>溶解氧、高锰酸盐指数</v>
          </cell>
          <cell r="AK89" t="str">
            <v>溶解氧、化学需氧量</v>
          </cell>
          <cell r="AL89" t="str">
            <v>化学需氧量、高锰酸盐指数</v>
          </cell>
          <cell r="AM89" t="str">
            <v>2023-10-12</v>
          </cell>
          <cell r="AN89" t="str">
            <v>-1</v>
          </cell>
          <cell r="AO89" t="str">
            <v>20.9</v>
          </cell>
          <cell r="AP89" t="str">
            <v>-1</v>
          </cell>
          <cell r="AQ89" t="str">
            <v>-1</v>
          </cell>
          <cell r="AR89" t="str">
            <v>28.8</v>
          </cell>
          <cell r="AS89" t="str">
            <v>155</v>
          </cell>
          <cell r="AT89" t="str">
            <v>0.001</v>
          </cell>
          <cell r="AU89" t="str">
            <v>8</v>
          </cell>
          <cell r="AV89" t="str">
            <v>5.9</v>
          </cell>
          <cell r="AW89" t="str">
            <v>4.1</v>
          </cell>
          <cell r="AX89" t="str">
            <v>9.0</v>
          </cell>
          <cell r="AY89" t="str">
            <v>1.0</v>
          </cell>
          <cell r="AZ89" t="str">
            <v>0.02</v>
          </cell>
          <cell r="BA89" t="str">
            <v>0.010</v>
          </cell>
          <cell r="BB89" t="str">
            <v>0.07</v>
          </cell>
          <cell r="BC89" t="str">
            <v>0.001</v>
          </cell>
          <cell r="BD89" t="str">
            <v>0.002</v>
          </cell>
          <cell r="BE89" t="str">
            <v>0.500</v>
          </cell>
          <cell r="BF89" t="str">
            <v>0.0002</v>
          </cell>
          <cell r="BG89" t="str">
            <v>0.0025</v>
          </cell>
          <cell r="BH89" t="str">
            <v>0.00002</v>
          </cell>
          <cell r="BI89" t="str">
            <v>0.00002</v>
          </cell>
          <cell r="BJ89" t="str">
            <v>0.002</v>
          </cell>
          <cell r="BK89" t="str">
            <v>0.00004</v>
          </cell>
          <cell r="BL89" t="str">
            <v>0.0005</v>
          </cell>
          <cell r="BM89" t="str">
            <v>0.0002</v>
          </cell>
          <cell r="BN89" t="str">
            <v>0.005</v>
          </cell>
          <cell r="BO89" t="str">
            <v>0.02</v>
          </cell>
          <cell r="BP89" t="str">
            <v>0.005</v>
          </cell>
          <cell r="BQ89" t="str">
            <v>-1</v>
          </cell>
          <cell r="BR89" t="str">
            <v>-1</v>
          </cell>
          <cell r="BS89" t="str">
            <v>3.8</v>
          </cell>
          <cell r="BT89" t="str">
            <v>-1</v>
          </cell>
          <cell r="BU89" t="str">
            <v>-1</v>
          </cell>
          <cell r="BV89" t="str">
            <v>-1</v>
          </cell>
          <cell r="BW89" t="str">
            <v>-1</v>
          </cell>
          <cell r="BX89" t="str">
            <v>-1</v>
          </cell>
          <cell r="BY89" t="str">
            <v>-1</v>
          </cell>
          <cell r="BZ89" t="str">
            <v/>
          </cell>
        </row>
        <row r="90">
          <cell r="B90" t="str">
            <v>水厂取水口</v>
          </cell>
          <cell r="C90" t="str">
            <v>长江流域</v>
          </cell>
          <cell r="D90" t="str">
            <v>安徽省</v>
          </cell>
          <cell r="E90" t="str">
            <v>安庆市</v>
          </cell>
          <cell r="F90" t="str">
            <v>安庆市</v>
          </cell>
          <cell r="G90" t="str">
            <v>潜山市</v>
          </cell>
          <cell r="H90" t="str">
            <v>安徽省</v>
          </cell>
          <cell r="I90" t="str">
            <v>安庆市</v>
          </cell>
          <cell r="J90" t="str">
            <v>二级</v>
          </cell>
          <cell r="K90" t="str">
            <v>长江水系</v>
          </cell>
          <cell r="L90" t="str">
            <v>河流</v>
          </cell>
          <cell r="M90" t="str">
            <v>潜水</v>
          </cell>
          <cell r="N90" t="str">
            <v>14502050318</v>
          </cell>
          <cell r="O90" t="str">
            <v>皖河</v>
          </cell>
        </row>
        <row r="90">
          <cell r="S90" t="str">
            <v/>
          </cell>
          <cell r="T90" t="str">
            <v>保留</v>
          </cell>
          <cell r="U90" t="str">
            <v>—</v>
          </cell>
          <cell r="V90">
            <v>116.551</v>
          </cell>
          <cell r="W90">
            <v>30.6364</v>
          </cell>
          <cell r="X90" t="str">
            <v>十三五,十四五</v>
          </cell>
          <cell r="Y90" t="str">
            <v>有</v>
          </cell>
          <cell r="Z90" t="str">
            <v>固定站</v>
          </cell>
          <cell r="AA90" t="str">
            <v>2023</v>
          </cell>
          <cell r="AB90" t="str">
            <v>10</v>
          </cell>
          <cell r="AC90">
            <v>21</v>
          </cell>
          <cell r="AD90" t="str">
            <v>Ⅰ</v>
          </cell>
          <cell r="AE90" t="str">
            <v>Ⅱ</v>
          </cell>
          <cell r="AF90" t="str">
            <v>Ⅰ</v>
          </cell>
          <cell r="AG90" t="str">
            <v>-</v>
          </cell>
          <cell r="AH90" t="str">
            <v>-</v>
          </cell>
          <cell r="AI90" t="str">
            <v>-</v>
          </cell>
          <cell r="AJ90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K90" t="str">
            <v>总磷</v>
          </cell>
          <cell r="AL90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M90" t="str">
            <v>2023-10-18</v>
          </cell>
          <cell r="AN90" t="str">
            <v>-1</v>
          </cell>
          <cell r="AO90" t="str">
            <v>22.2</v>
          </cell>
          <cell r="AP90" t="str">
            <v>-1</v>
          </cell>
          <cell r="AQ90" t="str">
            <v>-1</v>
          </cell>
          <cell r="AR90" t="str">
            <v>11.4</v>
          </cell>
          <cell r="AS90" t="str">
            <v>-1</v>
          </cell>
          <cell r="AT90" t="str">
            <v>-1</v>
          </cell>
          <cell r="AU90" t="str">
            <v>8</v>
          </cell>
          <cell r="AV90" t="str">
            <v>11.8</v>
          </cell>
          <cell r="AW90" t="str">
            <v>1.4</v>
          </cell>
          <cell r="AX90" t="str">
            <v>2.0</v>
          </cell>
          <cell r="AY90" t="str">
            <v>1.3</v>
          </cell>
          <cell r="AZ90" t="str">
            <v>0.02</v>
          </cell>
          <cell r="BA90" t="str">
            <v>0.018</v>
          </cell>
          <cell r="BB90" t="str">
            <v>0.73</v>
          </cell>
          <cell r="BC90" t="str">
            <v>0.003</v>
          </cell>
          <cell r="BD90" t="str">
            <v>0.0004</v>
          </cell>
          <cell r="BE90" t="str">
            <v>0.144</v>
          </cell>
          <cell r="BF90" t="str">
            <v>0.0002</v>
          </cell>
          <cell r="BG90" t="str">
            <v>0.0002</v>
          </cell>
          <cell r="BH90" t="str">
            <v>0.00001</v>
          </cell>
          <cell r="BI90" t="str">
            <v>0.00002</v>
          </cell>
          <cell r="BJ90" t="str">
            <v>0.002</v>
          </cell>
          <cell r="BK90" t="str">
            <v>0.0001</v>
          </cell>
          <cell r="BL90" t="str">
            <v>0.002</v>
          </cell>
          <cell r="BM90" t="str">
            <v>0.0002</v>
          </cell>
          <cell r="BN90" t="str">
            <v>0.005</v>
          </cell>
          <cell r="BO90" t="str">
            <v>0.02</v>
          </cell>
          <cell r="BP90" t="str">
            <v>0.005</v>
          </cell>
          <cell r="BQ90" t="str">
            <v>-1</v>
          </cell>
          <cell r="BR90" t="str">
            <v>-1</v>
          </cell>
          <cell r="BS90" t="str">
            <v>23.5</v>
          </cell>
          <cell r="BT90" t="str">
            <v>-1</v>
          </cell>
          <cell r="BU90" t="str">
            <v>-1</v>
          </cell>
          <cell r="BV90" t="str">
            <v>-1</v>
          </cell>
          <cell r="BW90" t="str">
            <v>-1</v>
          </cell>
          <cell r="BX90" t="str">
            <v>-1</v>
          </cell>
          <cell r="BY90" t="str">
            <v>-1</v>
          </cell>
          <cell r="BZ90" t="str">
            <v/>
          </cell>
        </row>
        <row r="91">
          <cell r="B91" t="str">
            <v>皖河大桥</v>
          </cell>
          <cell r="C91" t="str">
            <v>长江流域</v>
          </cell>
          <cell r="D91" t="str">
            <v>安徽省</v>
          </cell>
          <cell r="E91" t="str">
            <v>安庆市</v>
          </cell>
          <cell r="F91" t="str">
            <v>安庆市</v>
          </cell>
          <cell r="G91" t="str">
            <v>大观区、怀宁县、潜山市、太湖县、宜秀区、郊区</v>
          </cell>
          <cell r="H91" t="str">
            <v>安徽省</v>
          </cell>
          <cell r="I91" t="str">
            <v>安庆市</v>
          </cell>
          <cell r="J91" t="str">
            <v>一级</v>
          </cell>
          <cell r="K91" t="str">
            <v>长江水系</v>
          </cell>
          <cell r="L91" t="str">
            <v>河流</v>
          </cell>
          <cell r="M91" t="str">
            <v>皖河</v>
          </cell>
          <cell r="N91" t="str">
            <v>14502050356</v>
          </cell>
          <cell r="O91" t="str">
            <v>长江</v>
          </cell>
        </row>
        <row r="91">
          <cell r="S91" t="str">
            <v>八里湖颍上自然保护区/皖河太湖怀宁保留区</v>
          </cell>
          <cell r="T91" t="str">
            <v>保留</v>
          </cell>
          <cell r="U91" t="str">
            <v>—</v>
          </cell>
          <cell r="V91">
            <v>116.9966</v>
          </cell>
          <cell r="W91">
            <v>30.5104</v>
          </cell>
          <cell r="X91" t="str">
            <v>十三五,十四五</v>
          </cell>
          <cell r="Y91" t="str">
            <v>有</v>
          </cell>
          <cell r="Z91" t="str">
            <v>固定站</v>
          </cell>
          <cell r="AA91" t="str">
            <v>2023</v>
          </cell>
          <cell r="AB91" t="str">
            <v>10</v>
          </cell>
          <cell r="AC91">
            <v>21</v>
          </cell>
          <cell r="AD91" t="str">
            <v>Ⅱ</v>
          </cell>
          <cell r="AE91" t="str">
            <v>Ⅱ</v>
          </cell>
          <cell r="AF91" t="str">
            <v>Ⅱ</v>
          </cell>
          <cell r="AG91" t="str">
            <v>-</v>
          </cell>
          <cell r="AH91" t="str">
            <v>-</v>
          </cell>
          <cell r="AI91" t="str">
            <v>-</v>
          </cell>
          <cell r="AJ91" t="str">
            <v>高锰酸盐指数、总磷</v>
          </cell>
          <cell r="AK91" t="str">
            <v>高锰酸盐指数、总磷</v>
          </cell>
          <cell r="AL91" t="str">
            <v>高锰酸盐指数、氨氮、总磷</v>
          </cell>
          <cell r="AM91" t="str">
            <v>2023-10-19</v>
          </cell>
          <cell r="AN91" t="str">
            <v>-1</v>
          </cell>
          <cell r="AO91" t="str">
            <v>22.7</v>
          </cell>
          <cell r="AP91" t="str">
            <v>-1</v>
          </cell>
          <cell r="AQ91" t="str">
            <v>-1</v>
          </cell>
          <cell r="AR91" t="str">
            <v>16.8</v>
          </cell>
          <cell r="AS91" t="str">
            <v>-1</v>
          </cell>
          <cell r="AT91" t="str">
            <v>-1</v>
          </cell>
          <cell r="AU91" t="str">
            <v>7</v>
          </cell>
          <cell r="AV91" t="str">
            <v>9.0</v>
          </cell>
          <cell r="AW91" t="str">
            <v>3.4</v>
          </cell>
          <cell r="AX91" t="str">
            <v>10.5</v>
          </cell>
          <cell r="AY91" t="str">
            <v>1.5</v>
          </cell>
          <cell r="AZ91" t="str">
            <v>0.03</v>
          </cell>
          <cell r="BA91" t="str">
            <v>0.046</v>
          </cell>
          <cell r="BB91" t="str">
            <v>1.17</v>
          </cell>
          <cell r="BC91" t="str">
            <v>0.004</v>
          </cell>
          <cell r="BD91" t="str">
            <v>0.003</v>
          </cell>
          <cell r="BE91" t="str">
            <v>0.231</v>
          </cell>
          <cell r="BF91" t="str">
            <v>0.0002</v>
          </cell>
          <cell r="BG91" t="str">
            <v>0.0002</v>
          </cell>
          <cell r="BH91" t="str">
            <v>0.00002</v>
          </cell>
          <cell r="BI91" t="str">
            <v>0.00002</v>
          </cell>
          <cell r="BJ91" t="str">
            <v>0.002</v>
          </cell>
          <cell r="BK91" t="str">
            <v>0.001</v>
          </cell>
          <cell r="BL91" t="str">
            <v>0.002</v>
          </cell>
          <cell r="BM91" t="str">
            <v>0.0002</v>
          </cell>
          <cell r="BN91" t="str">
            <v>0.03</v>
          </cell>
          <cell r="BO91" t="str">
            <v>0.02</v>
          </cell>
          <cell r="BP91" t="str">
            <v>0.005</v>
          </cell>
          <cell r="BQ91" t="str">
            <v>-1</v>
          </cell>
          <cell r="BR91" t="str">
            <v>-1</v>
          </cell>
          <cell r="BS91" t="str">
            <v>107.6</v>
          </cell>
          <cell r="BT91" t="str">
            <v>-1</v>
          </cell>
          <cell r="BU91" t="str">
            <v>-1</v>
          </cell>
          <cell r="BV91" t="str">
            <v>-1</v>
          </cell>
          <cell r="BW91" t="str">
            <v>-1</v>
          </cell>
          <cell r="BX91" t="str">
            <v>-1</v>
          </cell>
          <cell r="BY91" t="str">
            <v>-1</v>
          </cell>
          <cell r="BZ91" t="str">
            <v/>
          </cell>
        </row>
        <row r="92">
          <cell r="B92" t="str">
            <v>车轴寺大桥</v>
          </cell>
          <cell r="C92" t="str">
            <v>长江流域</v>
          </cell>
          <cell r="D92" t="str">
            <v>安徽省</v>
          </cell>
          <cell r="E92" t="str">
            <v>安庆市</v>
          </cell>
          <cell r="F92" t="str">
            <v>安庆市</v>
          </cell>
          <cell r="G92" t="str">
            <v>潜山市、岳西县</v>
          </cell>
          <cell r="H92" t="str">
            <v>安徽省</v>
          </cell>
          <cell r="I92" t="str">
            <v>安庆市</v>
          </cell>
          <cell r="J92" t="str">
            <v>二级</v>
          </cell>
          <cell r="K92" t="str">
            <v>长江水系</v>
          </cell>
          <cell r="L92" t="str">
            <v>河流</v>
          </cell>
          <cell r="M92" t="str">
            <v>皖水</v>
          </cell>
          <cell r="N92" t="str">
            <v>14502050355</v>
          </cell>
          <cell r="O92" t="str">
            <v>皖河</v>
          </cell>
        </row>
        <row r="92">
          <cell r="S92" t="str">
            <v/>
          </cell>
          <cell r="T92" t="str">
            <v>保留</v>
          </cell>
          <cell r="U92" t="str">
            <v>—</v>
          </cell>
          <cell r="V92">
            <v>116.608</v>
          </cell>
          <cell r="W92">
            <v>30.6333</v>
          </cell>
          <cell r="X92" t="str">
            <v>十三五,十四五</v>
          </cell>
          <cell r="Y92" t="str">
            <v>有</v>
          </cell>
          <cell r="Z92" t="str">
            <v>固定站</v>
          </cell>
          <cell r="AA92" t="str">
            <v>2023</v>
          </cell>
          <cell r="AB92" t="str">
            <v>10</v>
          </cell>
          <cell r="AC92">
            <v>21</v>
          </cell>
          <cell r="AD92" t="str">
            <v>Ⅱ</v>
          </cell>
          <cell r="AE92" t="str">
            <v>Ⅱ</v>
          </cell>
          <cell r="AF92" t="str">
            <v>Ⅰ</v>
          </cell>
          <cell r="AG92" t="str">
            <v>-</v>
          </cell>
          <cell r="AH92" t="str">
            <v>-</v>
          </cell>
          <cell r="AI92" t="str">
            <v>-</v>
          </cell>
          <cell r="AJ92" t="str">
            <v>总磷</v>
          </cell>
          <cell r="AK92" t="str">
            <v>高锰酸盐指数、总磷</v>
          </cell>
          <cell r="AL92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M92" t="str">
            <v>2023-10-18</v>
          </cell>
          <cell r="AN92" t="str">
            <v>-1</v>
          </cell>
          <cell r="AO92" t="str">
            <v>22.9</v>
          </cell>
          <cell r="AP92" t="str">
            <v>-1</v>
          </cell>
          <cell r="AQ92" t="str">
            <v>-1</v>
          </cell>
          <cell r="AR92" t="str">
            <v>11.1</v>
          </cell>
          <cell r="AS92" t="str">
            <v>-1</v>
          </cell>
          <cell r="AT92" t="str">
            <v>-1</v>
          </cell>
          <cell r="AU92" t="str">
            <v>8</v>
          </cell>
          <cell r="AV92" t="str">
            <v>11.2</v>
          </cell>
          <cell r="AW92" t="str">
            <v>1.8</v>
          </cell>
          <cell r="AX92" t="str">
            <v>15.0</v>
          </cell>
          <cell r="AY92" t="str">
            <v>0.6</v>
          </cell>
          <cell r="AZ92" t="str">
            <v>0.03</v>
          </cell>
          <cell r="BA92" t="str">
            <v>0.029</v>
          </cell>
          <cell r="BB92" t="str">
            <v>1.11</v>
          </cell>
          <cell r="BC92" t="str">
            <v>0.005</v>
          </cell>
          <cell r="BD92" t="str">
            <v>0.001</v>
          </cell>
          <cell r="BE92" t="str">
            <v>0.142</v>
          </cell>
          <cell r="BF92" t="str">
            <v>0.0002</v>
          </cell>
          <cell r="BG92" t="str">
            <v>0.0003</v>
          </cell>
          <cell r="BH92" t="str">
            <v>0.00002</v>
          </cell>
          <cell r="BI92" t="str">
            <v>0.00002</v>
          </cell>
          <cell r="BJ92" t="str">
            <v>0.002</v>
          </cell>
          <cell r="BK92" t="str">
            <v>0.0002</v>
          </cell>
          <cell r="BL92" t="str">
            <v>0.002</v>
          </cell>
          <cell r="BM92" t="str">
            <v>0.0003</v>
          </cell>
          <cell r="BN92" t="str">
            <v>0.005</v>
          </cell>
          <cell r="BO92" t="str">
            <v>0.02</v>
          </cell>
          <cell r="BP92" t="str">
            <v>0.005</v>
          </cell>
          <cell r="BQ92" t="str">
            <v>-1</v>
          </cell>
          <cell r="BR92" t="str">
            <v>-1</v>
          </cell>
          <cell r="BS92" t="str">
            <v>12.1</v>
          </cell>
          <cell r="BT92" t="str">
            <v>-1</v>
          </cell>
          <cell r="BU92" t="str">
            <v>-1</v>
          </cell>
          <cell r="BV92" t="str">
            <v>-1</v>
          </cell>
          <cell r="BW92" t="str">
            <v>-1</v>
          </cell>
          <cell r="BX92" t="str">
            <v>-1</v>
          </cell>
          <cell r="BY92" t="str">
            <v>-1</v>
          </cell>
          <cell r="BZ92" t="str">
            <v/>
          </cell>
        </row>
        <row r="93">
          <cell r="B93" t="str">
            <v>枞阳大闸</v>
          </cell>
          <cell r="C93" t="str">
            <v>长江流域</v>
          </cell>
          <cell r="D93" t="str">
            <v>安徽省</v>
          </cell>
          <cell r="E93" t="str">
            <v>铜陵市</v>
          </cell>
          <cell r="F93" t="str">
            <v>铜陵市</v>
          </cell>
          <cell r="G93" t="str">
            <v>宜秀区、枞阳县</v>
          </cell>
          <cell r="H93" t="str">
            <v>安徽省</v>
          </cell>
          <cell r="I93" t="str">
            <v>铜陵市</v>
          </cell>
          <cell r="J93" t="str">
            <v>一级</v>
          </cell>
          <cell r="K93" t="str">
            <v>长江水系</v>
          </cell>
          <cell r="L93" t="str">
            <v>河流</v>
          </cell>
          <cell r="M93" t="str">
            <v>长河</v>
          </cell>
          <cell r="N93" t="str">
            <v>14502050482</v>
          </cell>
          <cell r="O93" t="str">
            <v>长江</v>
          </cell>
        </row>
        <row r="93">
          <cell r="S93" t="str">
            <v/>
          </cell>
          <cell r="T93" t="str">
            <v>保留</v>
          </cell>
          <cell r="U93" t="str">
            <v>—</v>
          </cell>
          <cell r="V93">
            <v>117.2328</v>
          </cell>
          <cell r="W93">
            <v>30.6957</v>
          </cell>
          <cell r="X93" t="str">
            <v>十三五,十四五</v>
          </cell>
          <cell r="Y93" t="str">
            <v>有</v>
          </cell>
          <cell r="Z93" t="str">
            <v>固定站</v>
          </cell>
          <cell r="AA93" t="str">
            <v>2023</v>
          </cell>
          <cell r="AB93" t="str">
            <v>10</v>
          </cell>
          <cell r="AC93">
            <v>21</v>
          </cell>
          <cell r="AD93" t="str">
            <v>Ⅱ</v>
          </cell>
          <cell r="AE93" t="str">
            <v>Ⅱ</v>
          </cell>
          <cell r="AF93" t="str">
            <v>Ⅱ</v>
          </cell>
          <cell r="AG93" t="str">
            <v>-</v>
          </cell>
          <cell r="AH93" t="str">
            <v>-</v>
          </cell>
          <cell r="AI93" t="str">
            <v>-</v>
          </cell>
          <cell r="AJ93" t="str">
            <v>高锰酸盐指数、总磷</v>
          </cell>
          <cell r="AK93" t="str">
            <v>高锰酸盐指数、总磷</v>
          </cell>
          <cell r="AL93" t="str">
            <v>总磷</v>
          </cell>
          <cell r="AM93" t="str">
            <v>2023-10-08</v>
          </cell>
          <cell r="AN93" t="str">
            <v>-1</v>
          </cell>
          <cell r="AO93" t="str">
            <v>23.6</v>
          </cell>
          <cell r="AP93" t="str">
            <v>-1</v>
          </cell>
          <cell r="AQ93" t="str">
            <v>-1</v>
          </cell>
          <cell r="AR93" t="str">
            <v>34.4</v>
          </cell>
          <cell r="AS93" t="str">
            <v>-1</v>
          </cell>
          <cell r="AT93" t="str">
            <v>-1</v>
          </cell>
          <cell r="AU93" t="str">
            <v>8</v>
          </cell>
          <cell r="AV93" t="str">
            <v>7.6</v>
          </cell>
          <cell r="AW93" t="str">
            <v>2.3</v>
          </cell>
          <cell r="AX93" t="str">
            <v>14.0</v>
          </cell>
          <cell r="AY93" t="str">
            <v>0.2</v>
          </cell>
          <cell r="AZ93" t="str">
            <v>0.04</v>
          </cell>
          <cell r="BA93" t="str">
            <v>0.057</v>
          </cell>
          <cell r="BB93" t="str">
            <v>1.92</v>
          </cell>
          <cell r="BC93" t="str">
            <v>0.005</v>
          </cell>
          <cell r="BD93" t="str">
            <v>0.002</v>
          </cell>
          <cell r="BE93" t="str">
            <v>0.259</v>
          </cell>
          <cell r="BF93" t="str">
            <v>0.0002</v>
          </cell>
          <cell r="BG93" t="str">
            <v>0.0005</v>
          </cell>
          <cell r="BH93" t="str">
            <v>0.00002</v>
          </cell>
          <cell r="BI93" t="str">
            <v>0.00002</v>
          </cell>
          <cell r="BJ93" t="str">
            <v>0.002</v>
          </cell>
          <cell r="BK93" t="str">
            <v>0.0003</v>
          </cell>
          <cell r="BL93" t="str">
            <v>0.002</v>
          </cell>
          <cell r="BM93" t="str">
            <v>0.0004</v>
          </cell>
          <cell r="BN93" t="str">
            <v>0.02</v>
          </cell>
          <cell r="BO93" t="str">
            <v>0.02</v>
          </cell>
          <cell r="BP93" t="str">
            <v>0.005</v>
          </cell>
          <cell r="BQ93" t="str">
            <v>-1</v>
          </cell>
          <cell r="BR93" t="str">
            <v>-1</v>
          </cell>
          <cell r="BS93" t="str">
            <v>38.0</v>
          </cell>
          <cell r="BT93" t="str">
            <v>-1</v>
          </cell>
          <cell r="BU93" t="str">
            <v>-1</v>
          </cell>
          <cell r="BV93" t="str">
            <v>-1</v>
          </cell>
          <cell r="BW93" t="str">
            <v>-1</v>
          </cell>
          <cell r="BX93" t="str">
            <v>-1</v>
          </cell>
          <cell r="BY93" t="str">
            <v>-1</v>
          </cell>
          <cell r="BZ93" t="str">
            <v/>
          </cell>
        </row>
        <row r="94">
          <cell r="B94" t="str">
            <v>姚河村象形组拦河堰</v>
          </cell>
          <cell r="C94" t="str">
            <v>巢湖流域</v>
          </cell>
          <cell r="D94" t="str">
            <v>安徽省</v>
          </cell>
          <cell r="E94" t="str">
            <v>安庆市</v>
          </cell>
          <cell r="F94" t="str">
            <v>安庆市</v>
          </cell>
          <cell r="G94" t="str">
            <v>岳西县</v>
          </cell>
          <cell r="H94" t="str">
            <v>安徽省</v>
          </cell>
          <cell r="I94" t="str">
            <v>安庆市</v>
          </cell>
          <cell r="J94" t="str">
            <v>一级</v>
          </cell>
          <cell r="K94" t="str">
            <v>巢湖水系</v>
          </cell>
          <cell r="L94" t="str">
            <v>河流</v>
          </cell>
          <cell r="M94" t="str">
            <v>姚家河</v>
          </cell>
          <cell r="N94" t="str">
            <v>14510320007</v>
          </cell>
          <cell r="O94" t="str">
            <v>杭埠河</v>
          </cell>
        </row>
        <row r="94">
          <cell r="S94" t="str">
            <v/>
          </cell>
          <cell r="T94" t="str">
            <v>新增</v>
          </cell>
          <cell r="U94" t="str">
            <v>市界（安庆市-六安市）</v>
          </cell>
          <cell r="V94">
            <v>116.5435</v>
          </cell>
          <cell r="W94">
            <v>31.1792</v>
          </cell>
          <cell r="X94" t="str">
            <v>十四五</v>
          </cell>
          <cell r="Y94" t="str">
            <v>没有</v>
          </cell>
          <cell r="Z94" t="str">
            <v>-</v>
          </cell>
          <cell r="AA94" t="str">
            <v>2023</v>
          </cell>
          <cell r="AB94" t="str">
            <v>10</v>
          </cell>
          <cell r="AC94">
            <v>21</v>
          </cell>
          <cell r="AD94" t="str">
            <v>Ⅱ</v>
          </cell>
          <cell r="AE94" t="str">
            <v>Ⅱ</v>
          </cell>
          <cell r="AF94" t="str">
            <v>Ⅲ</v>
          </cell>
          <cell r="AG94" t="str">
            <v>-</v>
          </cell>
          <cell r="AH94" t="str">
            <v>-</v>
          </cell>
          <cell r="AI94" t="str">
            <v>-</v>
          </cell>
          <cell r="AJ94" t="str">
            <v>溶解氧、总磷</v>
          </cell>
          <cell r="AK94" t="str">
            <v>总磷</v>
          </cell>
          <cell r="AL94" t="str">
            <v>汞</v>
          </cell>
          <cell r="AM94" t="str">
            <v>2023-10-12</v>
          </cell>
          <cell r="AN94" t="str">
            <v>-1</v>
          </cell>
          <cell r="AO94" t="str">
            <v>18.1</v>
          </cell>
          <cell r="AP94" t="str">
            <v>-1</v>
          </cell>
          <cell r="AQ94" t="str">
            <v>-1</v>
          </cell>
          <cell r="AR94" t="str">
            <v>5.2</v>
          </cell>
          <cell r="AS94" t="str">
            <v>-1</v>
          </cell>
          <cell r="AT94" t="str">
            <v>-1</v>
          </cell>
          <cell r="AU94" t="str">
            <v>8</v>
          </cell>
          <cell r="AV94" t="str">
            <v>7.3</v>
          </cell>
          <cell r="AW94" t="str">
            <v>1.8</v>
          </cell>
          <cell r="AX94" t="str">
            <v>9.0</v>
          </cell>
          <cell r="AY94" t="str">
            <v>1.8</v>
          </cell>
          <cell r="AZ94" t="str">
            <v>0.06</v>
          </cell>
          <cell r="BA94" t="str">
            <v>0.050</v>
          </cell>
          <cell r="BB94" t="str">
            <v>0.99</v>
          </cell>
          <cell r="BC94" t="str">
            <v>0.003</v>
          </cell>
          <cell r="BD94" t="str">
            <v>0.002</v>
          </cell>
          <cell r="BE94" t="str">
            <v>0.150</v>
          </cell>
          <cell r="BF94" t="str">
            <v>0.0002</v>
          </cell>
          <cell r="BG94" t="str">
            <v>0.0002</v>
          </cell>
          <cell r="BH94" t="str">
            <v>0.00003</v>
          </cell>
          <cell r="BI94" t="str">
            <v>0.00005</v>
          </cell>
          <cell r="BJ94" t="str">
            <v>0.002</v>
          </cell>
          <cell r="BK94" t="str">
            <v>0.001</v>
          </cell>
          <cell r="BL94" t="str">
            <v>0.002</v>
          </cell>
          <cell r="BM94" t="str">
            <v>0.0006</v>
          </cell>
          <cell r="BN94" t="str">
            <v>0.005</v>
          </cell>
          <cell r="BO94" t="str">
            <v>0.02</v>
          </cell>
          <cell r="BP94" t="str">
            <v>0.005</v>
          </cell>
          <cell r="BQ94" t="str">
            <v>-1</v>
          </cell>
          <cell r="BR94" t="str">
            <v>-1</v>
          </cell>
          <cell r="BS94" t="str">
            <v>10.1</v>
          </cell>
          <cell r="BT94" t="str">
            <v>-1</v>
          </cell>
          <cell r="BU94" t="str">
            <v>-1</v>
          </cell>
          <cell r="BV94" t="str">
            <v>-1</v>
          </cell>
          <cell r="BW94" t="str">
            <v>-1</v>
          </cell>
          <cell r="BX94" t="str">
            <v>-1</v>
          </cell>
          <cell r="BY94" t="str">
            <v>-1</v>
          </cell>
          <cell r="BZ94" t="str">
            <v/>
          </cell>
        </row>
        <row r="95">
          <cell r="B95" t="str">
            <v>彩虹瀑布</v>
          </cell>
          <cell r="C95" t="str">
            <v>淮河流域</v>
          </cell>
          <cell r="D95" t="str">
            <v>安徽省</v>
          </cell>
          <cell r="E95" t="str">
            <v>安庆市</v>
          </cell>
          <cell r="F95" t="str">
            <v>安庆市</v>
          </cell>
          <cell r="G95" t="str">
            <v>岳西县</v>
          </cell>
          <cell r="H95" t="str">
            <v>安徽省</v>
          </cell>
          <cell r="I95" t="str">
            <v>安庆市</v>
          </cell>
          <cell r="J95" t="str">
            <v>三级</v>
          </cell>
          <cell r="K95" t="str">
            <v>淮河水系</v>
          </cell>
          <cell r="L95" t="str">
            <v>河流</v>
          </cell>
          <cell r="M95" t="str">
            <v>黄尾河</v>
          </cell>
          <cell r="N95" t="str">
            <v>14511130126</v>
          </cell>
          <cell r="O95" t="str">
            <v>磨子潭水库</v>
          </cell>
        </row>
        <row r="95">
          <cell r="S95" t="str">
            <v/>
          </cell>
          <cell r="T95" t="str">
            <v>新增</v>
          </cell>
          <cell r="U95" t="str">
            <v>市界（安庆市-六安市）</v>
          </cell>
          <cell r="V95">
            <v>116.3142</v>
          </cell>
          <cell r="W95">
            <v>31.1295</v>
          </cell>
          <cell r="X95" t="str">
            <v>十四五</v>
          </cell>
          <cell r="Y95" t="str">
            <v>没有</v>
          </cell>
          <cell r="Z95" t="str">
            <v>-</v>
          </cell>
          <cell r="AA95" t="str">
            <v>2023</v>
          </cell>
          <cell r="AB95" t="str">
            <v>10</v>
          </cell>
          <cell r="AC95">
            <v>21</v>
          </cell>
          <cell r="AD95" t="str">
            <v>Ⅱ</v>
          </cell>
          <cell r="AE95" t="str">
            <v>Ⅱ</v>
          </cell>
          <cell r="AF95" t="str">
            <v>Ⅱ</v>
          </cell>
          <cell r="AG95" t="str">
            <v>-</v>
          </cell>
          <cell r="AH95" t="str">
            <v>-</v>
          </cell>
          <cell r="AI95" t="str">
            <v>-</v>
          </cell>
          <cell r="AJ95" t="str">
            <v>溶解氧</v>
          </cell>
          <cell r="AK95" t="str">
            <v>溶解氧、高锰酸盐指数、氨氮、总磷</v>
          </cell>
          <cell r="AL95" t="str">
            <v>总磷</v>
          </cell>
          <cell r="AM95" t="str">
            <v>2023-10-19</v>
          </cell>
          <cell r="AN95" t="str">
            <v>-1</v>
          </cell>
          <cell r="AO95" t="str">
            <v>19.9</v>
          </cell>
          <cell r="AP95" t="str">
            <v>-1</v>
          </cell>
          <cell r="AQ95" t="str">
            <v>-1</v>
          </cell>
          <cell r="AR95" t="str">
            <v>4.9</v>
          </cell>
          <cell r="AS95" t="str">
            <v>-1</v>
          </cell>
          <cell r="AT95" t="str">
            <v>-1</v>
          </cell>
          <cell r="AU95" t="str">
            <v>7</v>
          </cell>
          <cell r="AV95" t="str">
            <v>7.2</v>
          </cell>
          <cell r="AW95" t="str">
            <v>1.6</v>
          </cell>
          <cell r="AX95" t="str">
            <v>5.0</v>
          </cell>
          <cell r="AY95" t="str">
            <v>1.8</v>
          </cell>
          <cell r="AZ95" t="str">
            <v>0.02</v>
          </cell>
          <cell r="BA95" t="str">
            <v>0.020</v>
          </cell>
          <cell r="BB95" t="str">
            <v>0.54</v>
          </cell>
          <cell r="BC95" t="str">
            <v>0.001</v>
          </cell>
          <cell r="BD95" t="str">
            <v>0.025</v>
          </cell>
          <cell r="BE95" t="str">
            <v>0.114</v>
          </cell>
          <cell r="BF95" t="str">
            <v>0.0002</v>
          </cell>
          <cell r="BG95" t="str">
            <v>0.0002</v>
          </cell>
          <cell r="BH95" t="str">
            <v>0.00001</v>
          </cell>
          <cell r="BI95" t="str">
            <v>0.00002</v>
          </cell>
          <cell r="BJ95" t="str">
            <v>0.002</v>
          </cell>
          <cell r="BK95" t="str">
            <v>0.0001</v>
          </cell>
          <cell r="BL95" t="str">
            <v>0.002</v>
          </cell>
          <cell r="BM95" t="str">
            <v>0.0002</v>
          </cell>
          <cell r="BN95" t="str">
            <v>0.01</v>
          </cell>
          <cell r="BO95" t="str">
            <v>0.02</v>
          </cell>
          <cell r="BP95" t="str">
            <v>0.005</v>
          </cell>
          <cell r="BQ95" t="str">
            <v>-1</v>
          </cell>
          <cell r="BR95" t="str">
            <v>-1</v>
          </cell>
          <cell r="BS95" t="str">
            <v>1.6</v>
          </cell>
          <cell r="BT95" t="str">
            <v>-1</v>
          </cell>
          <cell r="BU95" t="str">
            <v>-1</v>
          </cell>
          <cell r="BV95" t="str">
            <v>-1</v>
          </cell>
          <cell r="BW95" t="str">
            <v>-1</v>
          </cell>
          <cell r="BX95" t="str">
            <v>-1</v>
          </cell>
          <cell r="BY95" t="str">
            <v>-1</v>
          </cell>
          <cell r="BZ95" t="str">
            <v/>
          </cell>
        </row>
        <row r="96">
          <cell r="B96" t="str">
            <v>泊湖湖心</v>
          </cell>
          <cell r="C96" t="str">
            <v>长江流域</v>
          </cell>
          <cell r="D96" t="str">
            <v>安徽省</v>
          </cell>
          <cell r="E96" t="str">
            <v>安庆市</v>
          </cell>
          <cell r="F96" t="str">
            <v>安庆市</v>
          </cell>
          <cell r="G96" t="str">
            <v>宿松县、太湖县</v>
          </cell>
          <cell r="H96" t="str">
            <v>安徽省</v>
          </cell>
          <cell r="I96" t="str">
            <v>安庆市</v>
          </cell>
          <cell r="J96" t="str">
            <v>湖泊</v>
          </cell>
          <cell r="K96" t="str">
            <v>长江水系</v>
          </cell>
          <cell r="L96" t="str">
            <v>湖库</v>
          </cell>
          <cell r="M96" t="str">
            <v>泊湖</v>
          </cell>
          <cell r="N96" t="str">
            <v>14502050253</v>
          </cell>
          <cell r="O96" t="str">
            <v>-</v>
          </cell>
        </row>
        <row r="96">
          <cell r="S96" t="str">
            <v>华阳河湖群宿松自然保护区</v>
          </cell>
          <cell r="T96" t="str">
            <v>新增</v>
          </cell>
          <cell r="U96" t="str">
            <v>—</v>
          </cell>
          <cell r="V96">
            <v>116.4712</v>
          </cell>
          <cell r="W96">
            <v>30.1511</v>
          </cell>
          <cell r="X96" t="str">
            <v>十四五</v>
          </cell>
          <cell r="Y96" t="str">
            <v>没有</v>
          </cell>
          <cell r="Z96" t="str">
            <v>-</v>
          </cell>
          <cell r="AA96" t="str">
            <v>2023</v>
          </cell>
          <cell r="AB96" t="str">
            <v>10</v>
          </cell>
          <cell r="AC96">
            <v>21</v>
          </cell>
          <cell r="AD96" t="str">
            <v>Ⅲ</v>
          </cell>
          <cell r="AE96" t="str">
            <v>Ⅲ</v>
          </cell>
          <cell r="AF96" t="str">
            <v>Ⅲ</v>
          </cell>
          <cell r="AG96" t="str">
            <v>-</v>
          </cell>
          <cell r="AH96" t="str">
            <v>-</v>
          </cell>
          <cell r="AI96" t="str">
            <v>-</v>
          </cell>
          <cell r="AJ96" t="str">
            <v>总磷</v>
          </cell>
          <cell r="AK96" t="str">
            <v>总磷</v>
          </cell>
          <cell r="AL96" t="str">
            <v>总磷</v>
          </cell>
          <cell r="AM96" t="str">
            <v>2023-10-18</v>
          </cell>
          <cell r="AN96" t="str">
            <v>-1</v>
          </cell>
          <cell r="AO96" t="str">
            <v>26.1</v>
          </cell>
          <cell r="AP96" t="str">
            <v>-1</v>
          </cell>
          <cell r="AQ96" t="str">
            <v>-1</v>
          </cell>
          <cell r="AR96" t="str">
            <v>20.3</v>
          </cell>
          <cell r="AS96" t="str">
            <v>30</v>
          </cell>
          <cell r="AT96" t="str">
            <v>0.006</v>
          </cell>
          <cell r="AU96" t="str">
            <v>7</v>
          </cell>
          <cell r="AV96" t="str">
            <v>7.3</v>
          </cell>
          <cell r="AW96" t="str">
            <v>2.9</v>
          </cell>
          <cell r="AX96" t="str">
            <v>9.0</v>
          </cell>
          <cell r="AY96" t="str">
            <v>1.5</v>
          </cell>
          <cell r="AZ96" t="str">
            <v>0.07</v>
          </cell>
          <cell r="BA96" t="str">
            <v>0.030</v>
          </cell>
          <cell r="BB96" t="str">
            <v>0.40</v>
          </cell>
          <cell r="BC96" t="str">
            <v>0.001</v>
          </cell>
          <cell r="BD96" t="str">
            <v>0.025</v>
          </cell>
          <cell r="BE96" t="str">
            <v>0.313</v>
          </cell>
          <cell r="BF96" t="str">
            <v>0.0002</v>
          </cell>
          <cell r="BG96" t="str">
            <v>0.0003</v>
          </cell>
          <cell r="BH96" t="str">
            <v>0.000005</v>
          </cell>
          <cell r="BI96" t="str">
            <v>0.00006</v>
          </cell>
          <cell r="BJ96" t="str">
            <v>0.002</v>
          </cell>
          <cell r="BK96" t="str">
            <v>0.0002</v>
          </cell>
          <cell r="BL96" t="str">
            <v>0.002</v>
          </cell>
          <cell r="BM96" t="str">
            <v>0.0002</v>
          </cell>
          <cell r="BN96" t="str">
            <v>0.01</v>
          </cell>
          <cell r="BO96" t="str">
            <v>0.05</v>
          </cell>
          <cell r="BP96" t="str">
            <v>0.005</v>
          </cell>
          <cell r="BQ96" t="str">
            <v>-1</v>
          </cell>
          <cell r="BR96" t="str">
            <v>-1</v>
          </cell>
          <cell r="BS96" t="str">
            <v>20.2</v>
          </cell>
          <cell r="BT96" t="str">
            <v>-1</v>
          </cell>
          <cell r="BU96" t="str">
            <v>-1</v>
          </cell>
          <cell r="BV96" t="str">
            <v>-1</v>
          </cell>
          <cell r="BW96" t="str">
            <v>-1</v>
          </cell>
          <cell r="BX96" t="str">
            <v>-1</v>
          </cell>
          <cell r="BY96" t="str">
            <v>-1</v>
          </cell>
          <cell r="BZ96" t="str">
            <v/>
          </cell>
        </row>
        <row r="97">
          <cell r="B97" t="str">
            <v>潘家畈</v>
          </cell>
          <cell r="C97" t="str">
            <v>长江流域</v>
          </cell>
          <cell r="D97" t="str">
            <v>安徽省</v>
          </cell>
          <cell r="E97" t="str">
            <v>安庆市</v>
          </cell>
          <cell r="F97" t="str">
            <v>安庆市</v>
          </cell>
          <cell r="G97" t="str">
            <v>怀宁县、潜山市、桐城市、岳西县</v>
          </cell>
          <cell r="H97" t="str">
            <v>安徽省</v>
          </cell>
          <cell r="I97" t="str">
            <v>安庆市</v>
          </cell>
          <cell r="J97" t="str">
            <v>入湖河流</v>
          </cell>
          <cell r="K97" t="str">
            <v>长江水系</v>
          </cell>
          <cell r="L97" t="str">
            <v>河流</v>
          </cell>
          <cell r="M97" t="str">
            <v>大沙河</v>
          </cell>
          <cell r="N97" t="str">
            <v>14502050104</v>
          </cell>
          <cell r="O97" t="str">
            <v>菜子湖</v>
          </cell>
        </row>
        <row r="97">
          <cell r="S97" t="str">
            <v/>
          </cell>
          <cell r="T97" t="str">
            <v>新增</v>
          </cell>
          <cell r="U97" t="str">
            <v>入湖口</v>
          </cell>
          <cell r="V97">
            <v>117.0069</v>
          </cell>
          <cell r="W97">
            <v>30.7473</v>
          </cell>
          <cell r="X97" t="str">
            <v>十四五</v>
          </cell>
          <cell r="Y97" t="str">
            <v>没有</v>
          </cell>
          <cell r="Z97" t="str">
            <v>-</v>
          </cell>
          <cell r="AA97" t="str">
            <v>2023</v>
          </cell>
          <cell r="AB97" t="str">
            <v>10</v>
          </cell>
          <cell r="AC97">
            <v>21</v>
          </cell>
          <cell r="AD97" t="str">
            <v>Ⅱ</v>
          </cell>
          <cell r="AE97" t="str">
            <v>Ⅲ</v>
          </cell>
          <cell r="AF97" t="str">
            <v>Ⅱ</v>
          </cell>
          <cell r="AG97" t="str">
            <v>-</v>
          </cell>
          <cell r="AH97" t="str">
            <v>-</v>
          </cell>
          <cell r="AI97" t="str">
            <v>-</v>
          </cell>
          <cell r="AJ97" t="str">
            <v>溶解氧、高锰酸盐指数、氨氮、总磷</v>
          </cell>
          <cell r="AK97" t="str">
            <v>高锰酸盐指数</v>
          </cell>
          <cell r="AL97" t="str">
            <v>溶解氧、高锰酸盐指数、总磷</v>
          </cell>
          <cell r="AM97" t="str">
            <v>2023-10-11</v>
          </cell>
          <cell r="AN97" t="str">
            <v>-1</v>
          </cell>
          <cell r="AO97" t="str">
            <v>22.5</v>
          </cell>
          <cell r="AP97" t="str">
            <v>-1</v>
          </cell>
          <cell r="AQ97" t="str">
            <v>-1</v>
          </cell>
          <cell r="AR97" t="str">
            <v>12.9</v>
          </cell>
          <cell r="AS97" t="str">
            <v>-1</v>
          </cell>
          <cell r="AT97" t="str">
            <v>-1</v>
          </cell>
          <cell r="AU97" t="str">
            <v>7</v>
          </cell>
          <cell r="AV97" t="str">
            <v>7.4</v>
          </cell>
          <cell r="AW97" t="str">
            <v>2.2</v>
          </cell>
          <cell r="AX97" t="str">
            <v>6.0</v>
          </cell>
          <cell r="AY97" t="str">
            <v>1.7</v>
          </cell>
          <cell r="AZ97" t="str">
            <v>0.17</v>
          </cell>
          <cell r="BA97" t="str">
            <v>0.060</v>
          </cell>
          <cell r="BB97" t="str">
            <v>0.73</v>
          </cell>
          <cell r="BC97" t="str">
            <v>0.001</v>
          </cell>
          <cell r="BD97" t="str">
            <v>0.025</v>
          </cell>
          <cell r="BE97" t="str">
            <v>0.217</v>
          </cell>
          <cell r="BF97" t="str">
            <v>0.0002</v>
          </cell>
          <cell r="BG97" t="str">
            <v>0.0002</v>
          </cell>
          <cell r="BH97" t="str">
            <v>0.000005</v>
          </cell>
          <cell r="BI97" t="str">
            <v>0.00002</v>
          </cell>
          <cell r="BJ97" t="str">
            <v>0.002</v>
          </cell>
          <cell r="BK97" t="str">
            <v>0.0002</v>
          </cell>
          <cell r="BL97" t="str">
            <v>0.002</v>
          </cell>
          <cell r="BM97" t="str">
            <v>0.0002</v>
          </cell>
          <cell r="BN97" t="str">
            <v>0.005</v>
          </cell>
          <cell r="BO97" t="str">
            <v>0.02</v>
          </cell>
          <cell r="BP97" t="str">
            <v>0.005</v>
          </cell>
          <cell r="BQ97" t="str">
            <v>-1</v>
          </cell>
          <cell r="BR97" t="str">
            <v>-1</v>
          </cell>
          <cell r="BS97" t="str">
            <v>17.1</v>
          </cell>
          <cell r="BT97" t="str">
            <v>-1</v>
          </cell>
          <cell r="BU97" t="str">
            <v>-1</v>
          </cell>
          <cell r="BV97" t="str">
            <v>-1</v>
          </cell>
          <cell r="BW97" t="str">
            <v>-1</v>
          </cell>
          <cell r="BX97" t="str">
            <v>-1</v>
          </cell>
          <cell r="BY97" t="str">
            <v>-1</v>
          </cell>
          <cell r="BZ97" t="str">
            <v/>
          </cell>
        </row>
        <row r="98">
          <cell r="B98" t="str">
            <v>孔城河桐城枞阳交界</v>
          </cell>
          <cell r="C98" t="str">
            <v>长江流域</v>
          </cell>
          <cell r="D98" t="str">
            <v>安徽省</v>
          </cell>
          <cell r="E98" t="str">
            <v>安庆市</v>
          </cell>
          <cell r="F98" t="str">
            <v>安庆市</v>
          </cell>
          <cell r="G98" t="str">
            <v>桐城市、庐江县</v>
          </cell>
          <cell r="H98" t="str">
            <v>安徽省</v>
          </cell>
          <cell r="I98" t="str">
            <v>安庆市</v>
          </cell>
          <cell r="J98" t="str">
            <v>入湖河流</v>
          </cell>
          <cell r="K98" t="str">
            <v>长江水系</v>
          </cell>
          <cell r="L98" t="str">
            <v>河流</v>
          </cell>
          <cell r="M98" t="str">
            <v>孔城河</v>
          </cell>
          <cell r="N98" t="str">
            <v>14502050131</v>
          </cell>
          <cell r="O98" t="str">
            <v>菜子湖</v>
          </cell>
        </row>
        <row r="98">
          <cell r="S98" t="str">
            <v/>
          </cell>
          <cell r="T98" t="str">
            <v>新增</v>
          </cell>
          <cell r="U98" t="str">
            <v>市界（安庆市-铜陵市）</v>
          </cell>
          <cell r="V98">
            <v>117.0765</v>
          </cell>
          <cell r="W98">
            <v>30.9784</v>
          </cell>
          <cell r="X98" t="str">
            <v>十四五</v>
          </cell>
          <cell r="Y98" t="str">
            <v>没有</v>
          </cell>
          <cell r="Z98" t="str">
            <v>-</v>
          </cell>
          <cell r="AA98" t="str">
            <v>2023</v>
          </cell>
          <cell r="AB98" t="str">
            <v>10</v>
          </cell>
          <cell r="AC98">
            <v>21</v>
          </cell>
          <cell r="AD98" t="str">
            <v>Ⅲ</v>
          </cell>
          <cell r="AE98" t="str">
            <v>Ⅲ</v>
          </cell>
          <cell r="AF98" t="str">
            <v>Ⅱ</v>
          </cell>
          <cell r="AG98" t="str">
            <v>-</v>
          </cell>
          <cell r="AH98" t="str">
            <v>-</v>
          </cell>
          <cell r="AI98" t="str">
            <v>-</v>
          </cell>
          <cell r="AJ98" t="str">
            <v>高锰酸盐指数</v>
          </cell>
          <cell r="AK98" t="str">
            <v>溶解氧、高锰酸盐指数</v>
          </cell>
          <cell r="AL98" t="str">
            <v>总磷</v>
          </cell>
          <cell r="AM98" t="str">
            <v>2023-10-20</v>
          </cell>
          <cell r="AN98" t="str">
            <v>-1</v>
          </cell>
          <cell r="AO98" t="str">
            <v>21.2</v>
          </cell>
          <cell r="AP98" t="str">
            <v>-1</v>
          </cell>
          <cell r="AQ98" t="str">
            <v>-1</v>
          </cell>
          <cell r="AR98" t="str">
            <v>23.2</v>
          </cell>
          <cell r="AS98" t="str">
            <v>-1</v>
          </cell>
          <cell r="AT98" t="str">
            <v>-1</v>
          </cell>
          <cell r="AU98" t="str">
            <v>7</v>
          </cell>
          <cell r="AV98" t="str">
            <v>7.2</v>
          </cell>
          <cell r="AW98" t="str">
            <v>4.1</v>
          </cell>
          <cell r="AX98" t="str">
            <v>7.5</v>
          </cell>
          <cell r="AY98" t="str">
            <v>1.4</v>
          </cell>
          <cell r="AZ98" t="str">
            <v>0.20</v>
          </cell>
          <cell r="BA98" t="str">
            <v>0.095</v>
          </cell>
          <cell r="BB98" t="str">
            <v>1.22</v>
          </cell>
          <cell r="BC98" t="str">
            <v>0.005</v>
          </cell>
          <cell r="BD98" t="str">
            <v>0.025</v>
          </cell>
          <cell r="BE98" t="str">
            <v>0.406</v>
          </cell>
          <cell r="BF98" t="str">
            <v>0.0002</v>
          </cell>
          <cell r="BG98" t="str">
            <v>0.0006</v>
          </cell>
          <cell r="BH98" t="str">
            <v>0.000005</v>
          </cell>
          <cell r="BI98" t="str">
            <v>0.00002</v>
          </cell>
          <cell r="BJ98" t="str">
            <v>0.002</v>
          </cell>
          <cell r="BK98" t="str">
            <v>0.0003</v>
          </cell>
          <cell r="BL98" t="str">
            <v>0.002</v>
          </cell>
          <cell r="BM98" t="str">
            <v>0.0002</v>
          </cell>
          <cell r="BN98" t="str">
            <v>0.01</v>
          </cell>
          <cell r="BO98" t="str">
            <v>0.02</v>
          </cell>
          <cell r="BP98" t="str">
            <v>0.005</v>
          </cell>
          <cell r="BQ98" t="str">
            <v>-1</v>
          </cell>
          <cell r="BR98" t="str">
            <v>-1</v>
          </cell>
          <cell r="BS98" t="str">
            <v>43.9</v>
          </cell>
          <cell r="BT98" t="str">
            <v>-1</v>
          </cell>
          <cell r="BU98" t="str">
            <v>-1</v>
          </cell>
          <cell r="BV98" t="str">
            <v>-1</v>
          </cell>
          <cell r="BW98" t="str">
            <v>-1</v>
          </cell>
          <cell r="BX98" t="str">
            <v>-1</v>
          </cell>
          <cell r="BY98" t="str">
            <v>-1</v>
          </cell>
          <cell r="BZ98" t="str">
            <v/>
          </cell>
        </row>
        <row r="99">
          <cell r="B99" t="str">
            <v>潜水岳西潜山交界</v>
          </cell>
          <cell r="C99" t="str">
            <v>长江流域</v>
          </cell>
          <cell r="D99" t="str">
            <v>安徽省</v>
          </cell>
          <cell r="E99" t="str">
            <v>安庆市</v>
          </cell>
          <cell r="F99" t="str">
            <v>安庆市</v>
          </cell>
          <cell r="G99" t="str">
            <v>岳西县</v>
          </cell>
          <cell r="H99" t="str">
            <v>安徽省</v>
          </cell>
          <cell r="I99" t="str">
            <v>安庆市</v>
          </cell>
          <cell r="J99" t="str">
            <v>二级</v>
          </cell>
          <cell r="K99" t="str">
            <v>长江水系</v>
          </cell>
          <cell r="L99" t="str">
            <v>河流</v>
          </cell>
          <cell r="M99" t="str">
            <v>潜水</v>
          </cell>
          <cell r="N99" t="str">
            <v>14502050318</v>
          </cell>
          <cell r="O99" t="str">
            <v>皖河</v>
          </cell>
        </row>
        <row r="99">
          <cell r="S99" t="str">
            <v/>
          </cell>
          <cell r="T99" t="str">
            <v>新增</v>
          </cell>
          <cell r="U99" t="str">
            <v>—</v>
          </cell>
          <cell r="V99">
            <v>116.3593</v>
          </cell>
          <cell r="W99">
            <v>30.7147</v>
          </cell>
          <cell r="X99" t="str">
            <v>十四五</v>
          </cell>
          <cell r="Y99" t="str">
            <v>没有</v>
          </cell>
          <cell r="Z99" t="str">
            <v>-</v>
          </cell>
          <cell r="AA99" t="str">
            <v>2023</v>
          </cell>
          <cell r="AB99" t="str">
            <v>10</v>
          </cell>
          <cell r="AC99">
            <v>21</v>
          </cell>
          <cell r="AD99" t="str">
            <v>Ⅱ</v>
          </cell>
          <cell r="AE99" t="str">
            <v>Ⅱ</v>
          </cell>
          <cell r="AF99" t="str">
            <v>Ⅰ</v>
          </cell>
          <cell r="AG99" t="str">
            <v>-</v>
          </cell>
          <cell r="AH99" t="str">
            <v>-</v>
          </cell>
          <cell r="AI99" t="str">
            <v>-</v>
          </cell>
          <cell r="AJ99" t="str">
            <v>溶解氧、高锰酸盐指数、氨氮、总磷</v>
          </cell>
          <cell r="AK99" t="str">
            <v>高锰酸盐指数、总磷</v>
          </cell>
          <cell r="AL99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M99" t="str">
            <v>2023-10-12</v>
          </cell>
          <cell r="AN99" t="str">
            <v>-1</v>
          </cell>
          <cell r="AO99" t="str">
            <v>20.3</v>
          </cell>
          <cell r="AP99" t="str">
            <v>-1</v>
          </cell>
          <cell r="AQ99" t="str">
            <v>-1</v>
          </cell>
          <cell r="AR99" t="str">
            <v>11.7</v>
          </cell>
          <cell r="AS99" t="str">
            <v>-1</v>
          </cell>
          <cell r="AT99" t="str">
            <v>-1</v>
          </cell>
          <cell r="AU99" t="str">
            <v>7</v>
          </cell>
          <cell r="AV99" t="str">
            <v>7.2</v>
          </cell>
          <cell r="AW99" t="str">
            <v>2.1</v>
          </cell>
          <cell r="AX99" t="str">
            <v>2.0</v>
          </cell>
          <cell r="AY99" t="str">
            <v>1.8</v>
          </cell>
          <cell r="AZ99" t="str">
            <v>0.18</v>
          </cell>
          <cell r="BA99" t="str">
            <v>0.050</v>
          </cell>
          <cell r="BB99" t="str">
            <v>0.88</v>
          </cell>
          <cell r="BC99" t="str">
            <v>0.002</v>
          </cell>
          <cell r="BD99" t="str">
            <v>0.025</v>
          </cell>
          <cell r="BE99" t="str">
            <v>0.144</v>
          </cell>
          <cell r="BF99" t="str">
            <v>0.0002</v>
          </cell>
          <cell r="BG99" t="str">
            <v>0.0002</v>
          </cell>
          <cell r="BH99" t="str">
            <v>0.000005</v>
          </cell>
          <cell r="BI99" t="str">
            <v>0.00006</v>
          </cell>
          <cell r="BJ99" t="str">
            <v>0.002</v>
          </cell>
          <cell r="BK99" t="str">
            <v>0.0002</v>
          </cell>
          <cell r="BL99" t="str">
            <v>0.002</v>
          </cell>
          <cell r="BM99" t="str">
            <v>0.0002</v>
          </cell>
          <cell r="BN99" t="str">
            <v>0.01</v>
          </cell>
          <cell r="BO99" t="str">
            <v>0.02</v>
          </cell>
          <cell r="BP99" t="str">
            <v>0.005</v>
          </cell>
          <cell r="BQ99" t="str">
            <v>-1</v>
          </cell>
          <cell r="BR99" t="str">
            <v>-1</v>
          </cell>
          <cell r="BS99" t="str">
            <v>19.5</v>
          </cell>
          <cell r="BT99" t="str">
            <v>-1</v>
          </cell>
          <cell r="BU99" t="str">
            <v>-1</v>
          </cell>
          <cell r="BV99" t="str">
            <v>-1</v>
          </cell>
          <cell r="BW99" t="str">
            <v>-1</v>
          </cell>
          <cell r="BX99" t="str">
            <v>-1</v>
          </cell>
          <cell r="BY99" t="str">
            <v>-1</v>
          </cell>
          <cell r="BZ99" t="str">
            <v/>
          </cell>
        </row>
        <row r="100">
          <cell r="B100" t="str">
            <v>篁墩</v>
          </cell>
          <cell r="C100" t="str">
            <v>浙闽片河流</v>
          </cell>
          <cell r="D100" t="str">
            <v>安徽省</v>
          </cell>
          <cell r="E100" t="str">
            <v>黄山市</v>
          </cell>
          <cell r="F100" t="str">
            <v>黄山市</v>
          </cell>
          <cell r="G100" t="str">
            <v>歙县、屯溪区、休宁县</v>
          </cell>
          <cell r="H100" t="str">
            <v>安徽省</v>
          </cell>
          <cell r="I100" t="str">
            <v>黄山市</v>
          </cell>
          <cell r="J100" t="str">
            <v>一级</v>
          </cell>
          <cell r="K100" t="str">
            <v>浙闽片水系</v>
          </cell>
          <cell r="L100" t="str">
            <v>河流</v>
          </cell>
          <cell r="M100" t="str">
            <v>新安江</v>
          </cell>
          <cell r="N100" t="str">
            <v>14503230060</v>
          </cell>
          <cell r="O100" t="str">
            <v>富春江</v>
          </cell>
        </row>
        <row r="100">
          <cell r="S100" t="str">
            <v>新安江屯溪景观娱乐用水区</v>
          </cell>
          <cell r="T100" t="str">
            <v>保留</v>
          </cell>
          <cell r="U100" t="str">
            <v>—</v>
          </cell>
          <cell r="V100">
            <v>118.3595</v>
          </cell>
          <cell r="W100">
            <v>29.7627</v>
          </cell>
          <cell r="X100" t="str">
            <v>十二五,十三五,十四五</v>
          </cell>
          <cell r="Y100" t="str">
            <v>有</v>
          </cell>
          <cell r="Z100" t="str">
            <v>固定站</v>
          </cell>
          <cell r="AA100" t="str">
            <v>2023</v>
          </cell>
          <cell r="AB100" t="str">
            <v>10</v>
          </cell>
          <cell r="AC100">
            <v>21</v>
          </cell>
          <cell r="AD100" t="str">
            <v>Ⅱ</v>
          </cell>
          <cell r="AE100" t="str">
            <v>Ⅱ</v>
          </cell>
          <cell r="AF100" t="str">
            <v>Ⅱ</v>
          </cell>
          <cell r="AG100" t="str">
            <v>-</v>
          </cell>
          <cell r="AH100" t="str">
            <v>-</v>
          </cell>
          <cell r="AI100" t="str">
            <v>-</v>
          </cell>
          <cell r="AJ100" t="str">
            <v>总磷</v>
          </cell>
          <cell r="AK100" t="str">
            <v>总磷</v>
          </cell>
          <cell r="AL100" t="str">
            <v>高锰酸盐指数、锌、总磷</v>
          </cell>
          <cell r="AM100" t="str">
            <v>2023-10-13</v>
          </cell>
          <cell r="AN100" t="str">
            <v>-1</v>
          </cell>
          <cell r="AO100" t="str">
            <v>22.9</v>
          </cell>
          <cell r="AP100" t="str">
            <v>-1</v>
          </cell>
          <cell r="AQ100" t="str">
            <v>-1</v>
          </cell>
          <cell r="AR100" t="str">
            <v>15.1</v>
          </cell>
          <cell r="AS100" t="str">
            <v>-1</v>
          </cell>
          <cell r="AT100" t="str">
            <v>-1</v>
          </cell>
          <cell r="AU100" t="str">
            <v>7</v>
          </cell>
          <cell r="AV100" t="str">
            <v>8.4</v>
          </cell>
          <cell r="AW100" t="str">
            <v>1.9</v>
          </cell>
          <cell r="AX100" t="str">
            <v>8.0</v>
          </cell>
          <cell r="AY100" t="str">
            <v>1.8</v>
          </cell>
          <cell r="AZ100" t="str">
            <v>0.03</v>
          </cell>
          <cell r="BA100" t="str">
            <v>0.062</v>
          </cell>
          <cell r="BB100" t="str">
            <v>1.36</v>
          </cell>
          <cell r="BC100" t="str">
            <v>0.001</v>
          </cell>
          <cell r="BD100" t="str">
            <v>0.025</v>
          </cell>
          <cell r="BE100" t="str">
            <v>0.100</v>
          </cell>
          <cell r="BF100" t="str">
            <v>0.0002</v>
          </cell>
          <cell r="BG100" t="str">
            <v>0.0010</v>
          </cell>
          <cell r="BH100" t="str">
            <v>0.000005</v>
          </cell>
          <cell r="BI100" t="str">
            <v>0.00005</v>
          </cell>
          <cell r="BJ100" t="str">
            <v>0.002</v>
          </cell>
          <cell r="BK100" t="str">
            <v>0.001</v>
          </cell>
          <cell r="BL100" t="str">
            <v>0.002</v>
          </cell>
          <cell r="BM100" t="str">
            <v>0.0002</v>
          </cell>
          <cell r="BN100" t="str">
            <v>0.005</v>
          </cell>
          <cell r="BO100" t="str">
            <v>0.02</v>
          </cell>
          <cell r="BP100" t="str">
            <v>0.005</v>
          </cell>
          <cell r="BQ100" t="str">
            <v>-1</v>
          </cell>
          <cell r="BR100" t="str">
            <v>-1</v>
          </cell>
          <cell r="BS100" t="str">
            <v>20.5</v>
          </cell>
          <cell r="BT100" t="str">
            <v>-1</v>
          </cell>
          <cell r="BU100" t="str">
            <v>-1</v>
          </cell>
          <cell r="BV100" t="str">
            <v>-1</v>
          </cell>
          <cell r="BW100" t="str">
            <v>-1</v>
          </cell>
          <cell r="BX100" t="str">
            <v>-1</v>
          </cell>
          <cell r="BY100" t="str">
            <v>-1</v>
          </cell>
          <cell r="BZ100" t="str">
            <v/>
          </cell>
        </row>
        <row r="101">
          <cell r="B101" t="str">
            <v>率水大桥</v>
          </cell>
          <cell r="C101" t="str">
            <v>浙闽片河流</v>
          </cell>
          <cell r="D101" t="str">
            <v>安徽省</v>
          </cell>
          <cell r="E101" t="str">
            <v>黄山市</v>
          </cell>
          <cell r="F101" t="str">
            <v>黄山市</v>
          </cell>
          <cell r="G101" t="str">
            <v>祁门县、屯溪区、休宁县</v>
          </cell>
          <cell r="H101" t="str">
            <v>安徽省</v>
          </cell>
          <cell r="I101" t="str">
            <v>黄山市</v>
          </cell>
          <cell r="J101" t="str">
            <v>二级</v>
          </cell>
          <cell r="K101" t="str">
            <v>浙闽片水系</v>
          </cell>
          <cell r="L101" t="str">
            <v>河流</v>
          </cell>
          <cell r="M101" t="str">
            <v>率水</v>
          </cell>
          <cell r="N101" t="str">
            <v>14503230097</v>
          </cell>
          <cell r="O101" t="str">
            <v>新安江</v>
          </cell>
        </row>
        <row r="101">
          <cell r="S101" t="str">
            <v>率水休宁源头水保护区/率水休宁保留区/率水屯溪饮用水源区</v>
          </cell>
          <cell r="T101" t="str">
            <v>保留</v>
          </cell>
          <cell r="U101" t="str">
            <v>—</v>
          </cell>
          <cell r="V101">
            <v>118.2882</v>
          </cell>
          <cell r="W101">
            <v>29.7025</v>
          </cell>
          <cell r="X101" t="str">
            <v>十二五,十三五,十四五</v>
          </cell>
          <cell r="Y101" t="str">
            <v>有</v>
          </cell>
          <cell r="Z101" t="str">
            <v>固定站</v>
          </cell>
          <cell r="AA101" t="str">
            <v>2023</v>
          </cell>
          <cell r="AB101" t="str">
            <v>10</v>
          </cell>
          <cell r="AC101">
            <v>21</v>
          </cell>
          <cell r="AD101" t="str">
            <v>Ⅱ</v>
          </cell>
          <cell r="AE101" t="str">
            <v>Ⅱ</v>
          </cell>
          <cell r="AF101" t="str">
            <v>Ⅱ</v>
          </cell>
          <cell r="AG101" t="str">
            <v>-</v>
          </cell>
          <cell r="AH101" t="str">
            <v>-</v>
          </cell>
          <cell r="AI101" t="str">
            <v>-</v>
          </cell>
          <cell r="AJ101" t="str">
            <v>总磷</v>
          </cell>
          <cell r="AK101" t="str">
            <v>高锰酸盐指数、总磷</v>
          </cell>
          <cell r="AL101" t="str">
            <v>高锰酸盐指数、总磷</v>
          </cell>
          <cell r="AM101" t="str">
            <v>2023-10-19</v>
          </cell>
          <cell r="AN101" t="str">
            <v>-1</v>
          </cell>
          <cell r="AO101" t="str">
            <v>23.4</v>
          </cell>
          <cell r="AP101" t="str">
            <v>-1</v>
          </cell>
          <cell r="AQ101" t="str">
            <v>-1</v>
          </cell>
          <cell r="AR101" t="str">
            <v>6.9</v>
          </cell>
          <cell r="AS101" t="str">
            <v>-1</v>
          </cell>
          <cell r="AT101" t="str">
            <v>-1</v>
          </cell>
          <cell r="AU101" t="str">
            <v>7</v>
          </cell>
          <cell r="AV101" t="str">
            <v>9.8</v>
          </cell>
          <cell r="AW101" t="str">
            <v>1.6</v>
          </cell>
          <cell r="AX101" t="str">
            <v>7.0</v>
          </cell>
          <cell r="AY101" t="str">
            <v>1.0</v>
          </cell>
          <cell r="AZ101" t="str">
            <v>0.05</v>
          </cell>
          <cell r="BA101" t="str">
            <v>0.031</v>
          </cell>
          <cell r="BB101" t="str">
            <v>0.94</v>
          </cell>
          <cell r="BC101" t="str">
            <v>0.001</v>
          </cell>
          <cell r="BD101" t="str">
            <v>0.025</v>
          </cell>
          <cell r="BE101" t="str">
            <v>0.063</v>
          </cell>
          <cell r="BF101" t="str">
            <v>0.0002</v>
          </cell>
          <cell r="BG101" t="str">
            <v>0.0004</v>
          </cell>
          <cell r="BH101" t="str">
            <v>0.000005</v>
          </cell>
          <cell r="BI101" t="str">
            <v>0.00005</v>
          </cell>
          <cell r="BJ101" t="str">
            <v>0.002</v>
          </cell>
          <cell r="BK101" t="str">
            <v>0.001</v>
          </cell>
          <cell r="BL101" t="str">
            <v>0.002</v>
          </cell>
          <cell r="BM101" t="str">
            <v>0.0002</v>
          </cell>
          <cell r="BN101" t="str">
            <v>0.005</v>
          </cell>
          <cell r="BO101" t="str">
            <v>0.02</v>
          </cell>
          <cell r="BP101" t="str">
            <v>0.005</v>
          </cell>
          <cell r="BQ101" t="str">
            <v>-1</v>
          </cell>
          <cell r="BR101" t="str">
            <v>-1</v>
          </cell>
          <cell r="BS101" t="str">
            <v>3.0</v>
          </cell>
          <cell r="BT101" t="str">
            <v>-1</v>
          </cell>
          <cell r="BU101" t="str">
            <v>-1</v>
          </cell>
          <cell r="BV101" t="str">
            <v>-1</v>
          </cell>
          <cell r="BW101" t="str">
            <v>-1</v>
          </cell>
          <cell r="BX101" t="str">
            <v>-1</v>
          </cell>
          <cell r="BY101" t="str">
            <v>-1</v>
          </cell>
          <cell r="BZ101" t="str">
            <v/>
          </cell>
        </row>
        <row r="102">
          <cell r="B102" t="str">
            <v>横江大桥</v>
          </cell>
          <cell r="C102" t="str">
            <v>浙闽片河流</v>
          </cell>
          <cell r="D102" t="str">
            <v>安徽省</v>
          </cell>
          <cell r="E102" t="str">
            <v>黄山市</v>
          </cell>
          <cell r="F102" t="str">
            <v>黄山市</v>
          </cell>
          <cell r="G102" t="str">
            <v>屯溪区、休宁县、黟县</v>
          </cell>
          <cell r="H102" t="str">
            <v>安徽省</v>
          </cell>
          <cell r="I102" t="str">
            <v>黄山市</v>
          </cell>
          <cell r="J102" t="str">
            <v>二级</v>
          </cell>
          <cell r="K102" t="str">
            <v>浙闽片水系</v>
          </cell>
          <cell r="L102" t="str">
            <v>河流</v>
          </cell>
          <cell r="M102" t="str">
            <v>横江</v>
          </cell>
          <cell r="N102" t="str">
            <v>14503230077</v>
          </cell>
          <cell r="O102" t="str">
            <v>新安江</v>
          </cell>
        </row>
        <row r="102">
          <cell r="S102" t="str">
            <v>横江海阳镇工业用水区/横江休宁农业用水区/横江屯溪饮用水源区</v>
          </cell>
          <cell r="T102" t="str">
            <v>保留</v>
          </cell>
          <cell r="U102" t="str">
            <v>入河口</v>
          </cell>
          <cell r="V102">
            <v>118.2921</v>
          </cell>
          <cell r="W102">
            <v>29.7202</v>
          </cell>
          <cell r="X102" t="str">
            <v>十二五,十三五,十四五</v>
          </cell>
          <cell r="Y102" t="str">
            <v>有</v>
          </cell>
          <cell r="Z102" t="str">
            <v>固定站</v>
          </cell>
          <cell r="AA102" t="str">
            <v>2023</v>
          </cell>
          <cell r="AB102" t="str">
            <v>10</v>
          </cell>
          <cell r="AC102">
            <v>21</v>
          </cell>
          <cell r="AD102" t="str">
            <v>Ⅱ</v>
          </cell>
          <cell r="AE102" t="str">
            <v>Ⅱ</v>
          </cell>
          <cell r="AF102" t="str">
            <v>Ⅰ</v>
          </cell>
          <cell r="AG102" t="str">
            <v>-</v>
          </cell>
          <cell r="AH102" t="str">
            <v>-</v>
          </cell>
          <cell r="AI102" t="str">
            <v>-</v>
          </cell>
          <cell r="AJ102" t="str">
            <v>高锰酸盐指数、总磷</v>
          </cell>
          <cell r="AK102" t="str">
            <v>高锰酸盐指数、总磷</v>
          </cell>
          <cell r="AL102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M102" t="str">
            <v>2023-10-19</v>
          </cell>
          <cell r="AN102" t="str">
            <v>-1</v>
          </cell>
          <cell r="AO102" t="str">
            <v>22.9</v>
          </cell>
          <cell r="AP102" t="str">
            <v>-1</v>
          </cell>
          <cell r="AQ102" t="str">
            <v>-1</v>
          </cell>
          <cell r="AR102" t="str">
            <v>28.6</v>
          </cell>
          <cell r="AS102" t="str">
            <v>-1</v>
          </cell>
          <cell r="AT102" t="str">
            <v>-1</v>
          </cell>
          <cell r="AU102" t="str">
            <v>8</v>
          </cell>
          <cell r="AV102" t="str">
            <v>10.6</v>
          </cell>
          <cell r="AW102" t="str">
            <v>2.2</v>
          </cell>
          <cell r="AX102" t="str">
            <v>12.2</v>
          </cell>
          <cell r="AY102" t="str">
            <v>0.9</v>
          </cell>
          <cell r="AZ102" t="str">
            <v>0.03</v>
          </cell>
          <cell r="BA102" t="str">
            <v>0.026</v>
          </cell>
          <cell r="BB102" t="str">
            <v>0.70</v>
          </cell>
          <cell r="BC102" t="str">
            <v>0.002</v>
          </cell>
          <cell r="BD102" t="str">
            <v>0.025</v>
          </cell>
          <cell r="BE102" t="str">
            <v>0.097</v>
          </cell>
          <cell r="BF102" t="str">
            <v>0.0002</v>
          </cell>
          <cell r="BG102" t="str">
            <v>0.0007</v>
          </cell>
          <cell r="BH102" t="str">
            <v>0.000005</v>
          </cell>
          <cell r="BI102" t="str">
            <v>0.00005</v>
          </cell>
          <cell r="BJ102" t="str">
            <v>0.002</v>
          </cell>
          <cell r="BK102" t="str">
            <v>0.001</v>
          </cell>
          <cell r="BL102" t="str">
            <v>0.002</v>
          </cell>
          <cell r="BM102" t="str">
            <v>0.0002</v>
          </cell>
          <cell r="BN102" t="str">
            <v>0.005</v>
          </cell>
          <cell r="BO102" t="str">
            <v>0.02</v>
          </cell>
          <cell r="BP102" t="str">
            <v>0.005</v>
          </cell>
          <cell r="BQ102" t="str">
            <v>-1</v>
          </cell>
          <cell r="BR102" t="str">
            <v>-1</v>
          </cell>
          <cell r="BS102" t="str">
            <v>3.4</v>
          </cell>
          <cell r="BT102" t="str">
            <v>-1</v>
          </cell>
          <cell r="BU102" t="str">
            <v>-1</v>
          </cell>
          <cell r="BV102" t="str">
            <v>-1</v>
          </cell>
          <cell r="BW102" t="str">
            <v>-1</v>
          </cell>
          <cell r="BX102" t="str">
            <v>-1</v>
          </cell>
          <cell r="BY102" t="str">
            <v>-1</v>
          </cell>
          <cell r="BZ102" t="str">
            <v/>
          </cell>
        </row>
        <row r="103">
          <cell r="B103" t="str">
            <v>浦口</v>
          </cell>
          <cell r="C103" t="str">
            <v>浙闽片河流</v>
          </cell>
          <cell r="D103" t="str">
            <v>安徽省</v>
          </cell>
          <cell r="E103" t="str">
            <v>黄山市</v>
          </cell>
          <cell r="F103" t="str">
            <v>黄山市</v>
          </cell>
          <cell r="G103" t="str">
            <v>徽州区、歙县</v>
          </cell>
          <cell r="H103" t="str">
            <v>安徽省</v>
          </cell>
          <cell r="I103" t="str">
            <v>黄山市</v>
          </cell>
          <cell r="J103" t="str">
            <v>二级</v>
          </cell>
          <cell r="K103" t="str">
            <v>浙闽片水系</v>
          </cell>
          <cell r="L103" t="str">
            <v>河流</v>
          </cell>
          <cell r="M103" t="str">
            <v>练江</v>
          </cell>
          <cell r="N103" t="str">
            <v>14503230108</v>
          </cell>
          <cell r="O103" t="str">
            <v>新安江</v>
          </cell>
        </row>
        <row r="103">
          <cell r="S103" t="str">
            <v>练江歙县景观娱乐用水区/练江歙县过渡区/扬之水歙县饮用水源区/富资水歙县饮用水源、工业用水区</v>
          </cell>
          <cell r="T103" t="str">
            <v>保留</v>
          </cell>
          <cell r="U103" t="str">
            <v>入河口</v>
          </cell>
          <cell r="V103">
            <v>118.459</v>
          </cell>
          <cell r="W103">
            <v>29.844</v>
          </cell>
          <cell r="X103" t="str">
            <v>十二五,十三五,十四五</v>
          </cell>
          <cell r="Y103" t="str">
            <v>有</v>
          </cell>
          <cell r="Z103" t="str">
            <v>固定站</v>
          </cell>
          <cell r="AA103" t="str">
            <v>2023</v>
          </cell>
          <cell r="AB103" t="str">
            <v>10</v>
          </cell>
          <cell r="AC103">
            <v>21</v>
          </cell>
          <cell r="AD103" t="str">
            <v>Ⅱ</v>
          </cell>
          <cell r="AE103" t="str">
            <v>Ⅲ</v>
          </cell>
          <cell r="AF103" t="str">
            <v>Ⅳ</v>
          </cell>
          <cell r="AG103" t="str">
            <v>-</v>
          </cell>
          <cell r="AH103" t="str">
            <v>-</v>
          </cell>
          <cell r="AI103" t="str">
            <v>高锰酸盐指数（0.03）</v>
          </cell>
          <cell r="AJ103" t="str">
            <v>高锰酸盐指数、总磷</v>
          </cell>
          <cell r="AK103" t="str">
            <v>总磷</v>
          </cell>
          <cell r="AL103" t="str">
            <v>高锰酸盐指数</v>
          </cell>
          <cell r="AM103" t="str">
            <v>2023-10-20</v>
          </cell>
          <cell r="AN103" t="str">
            <v>-1</v>
          </cell>
          <cell r="AO103" t="str">
            <v>22.5</v>
          </cell>
          <cell r="AP103" t="str">
            <v>-1</v>
          </cell>
          <cell r="AQ103" t="str">
            <v>-1</v>
          </cell>
          <cell r="AR103" t="str">
            <v>41.2</v>
          </cell>
          <cell r="AS103" t="str">
            <v>-1</v>
          </cell>
          <cell r="AT103" t="str">
            <v>-1</v>
          </cell>
          <cell r="AU103" t="str">
            <v>8</v>
          </cell>
          <cell r="AV103" t="str">
            <v>7.8</v>
          </cell>
          <cell r="AW103" t="str">
            <v>2.2</v>
          </cell>
          <cell r="AX103" t="str">
            <v>10.0</v>
          </cell>
          <cell r="AY103" t="str">
            <v>1.5</v>
          </cell>
          <cell r="AZ103" t="str">
            <v>0.04</v>
          </cell>
          <cell r="BA103" t="str">
            <v>0.085</v>
          </cell>
          <cell r="BB103" t="str">
            <v>1.74</v>
          </cell>
          <cell r="BC103" t="str">
            <v>0.002</v>
          </cell>
          <cell r="BD103" t="str">
            <v>0.025</v>
          </cell>
          <cell r="BE103" t="str">
            <v>0.190</v>
          </cell>
          <cell r="BF103" t="str">
            <v>0.0002</v>
          </cell>
          <cell r="BG103" t="str">
            <v>0.0012</v>
          </cell>
          <cell r="BH103" t="str">
            <v>0.000005</v>
          </cell>
          <cell r="BI103" t="str">
            <v>0.00005</v>
          </cell>
          <cell r="BJ103" t="str">
            <v>0.002</v>
          </cell>
          <cell r="BK103" t="str">
            <v>0.001</v>
          </cell>
          <cell r="BL103" t="str">
            <v>0.002</v>
          </cell>
          <cell r="BM103" t="str">
            <v>0.0002</v>
          </cell>
          <cell r="BN103" t="str">
            <v>0.005</v>
          </cell>
          <cell r="BO103" t="str">
            <v>0.02</v>
          </cell>
          <cell r="BP103" t="str">
            <v>0.005</v>
          </cell>
          <cell r="BQ103" t="str">
            <v>-1</v>
          </cell>
          <cell r="BR103" t="str">
            <v>-1</v>
          </cell>
          <cell r="BS103" t="str">
            <v>5.9</v>
          </cell>
          <cell r="BT103" t="str">
            <v>-1</v>
          </cell>
          <cell r="BU103" t="str">
            <v>-1</v>
          </cell>
          <cell r="BV103" t="str">
            <v>-1</v>
          </cell>
          <cell r="BW103" t="str">
            <v>-1</v>
          </cell>
          <cell r="BX103" t="str">
            <v>-1</v>
          </cell>
          <cell r="BY103" t="str">
            <v>-1</v>
          </cell>
          <cell r="BZ103" t="str">
            <v/>
          </cell>
        </row>
        <row r="104">
          <cell r="B104" t="str">
            <v>太平湖湖心</v>
          </cell>
          <cell r="C104" t="str">
            <v>长江流域</v>
          </cell>
          <cell r="D104" t="str">
            <v>安徽省</v>
          </cell>
          <cell r="E104" t="str">
            <v>黄山市</v>
          </cell>
          <cell r="F104" t="str">
            <v>黄山市</v>
          </cell>
          <cell r="G104" t="str">
            <v>石台县、黄山区、黟县</v>
          </cell>
          <cell r="H104" t="str">
            <v>安徽省</v>
          </cell>
          <cell r="I104" t="str">
            <v>黄山市</v>
          </cell>
          <cell r="J104" t="str">
            <v>水库</v>
          </cell>
          <cell r="K104" t="str">
            <v>长江水系</v>
          </cell>
          <cell r="L104" t="str">
            <v>湖库</v>
          </cell>
          <cell r="M104" t="str">
            <v>太平湖</v>
          </cell>
          <cell r="N104" t="str">
            <v>14502050120</v>
          </cell>
          <cell r="O104" t="str">
            <v>-</v>
          </cell>
        </row>
        <row r="104">
          <cell r="R104" t="str">
            <v>太平湖</v>
          </cell>
          <cell r="S104" t="str">
            <v/>
          </cell>
          <cell r="T104" t="str">
            <v>保留</v>
          </cell>
          <cell r="U104" t="str">
            <v>—</v>
          </cell>
          <cell r="V104">
            <v>118.0149</v>
          </cell>
          <cell r="W104">
            <v>30.3723</v>
          </cell>
          <cell r="X104" t="str">
            <v>十二五,十三五,十四五</v>
          </cell>
          <cell r="Y104" t="str">
            <v>有</v>
          </cell>
          <cell r="Z104" t="str">
            <v>浮船站</v>
          </cell>
          <cell r="AA104" t="str">
            <v>2023</v>
          </cell>
          <cell r="AB104" t="str">
            <v>10</v>
          </cell>
          <cell r="AC104">
            <v>21</v>
          </cell>
          <cell r="AD104" t="str">
            <v>Ⅰ</v>
          </cell>
          <cell r="AE104" t="str">
            <v>Ⅰ</v>
          </cell>
          <cell r="AF104" t="str">
            <v>Ⅱ</v>
          </cell>
          <cell r="AG104" t="str">
            <v>-</v>
          </cell>
          <cell r="AH104" t="str">
            <v>-</v>
          </cell>
          <cell r="AI104" t="str">
            <v>-</v>
          </cell>
          <cell r="AJ104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K104" t="str">
            <v>pH、溶解氧、化学需氧量、高锰酸盐指数、氨氮、总磷</v>
          </cell>
          <cell r="AL104" t="str">
            <v>总磷</v>
          </cell>
          <cell r="AM104" t="str">
            <v>2023-10-19</v>
          </cell>
          <cell r="AN104" t="str">
            <v>-1</v>
          </cell>
          <cell r="AO104" t="str">
            <v>24.2</v>
          </cell>
          <cell r="AP104" t="str">
            <v>-1</v>
          </cell>
          <cell r="AQ104" t="str">
            <v>-1</v>
          </cell>
          <cell r="AR104" t="str">
            <v>10.3</v>
          </cell>
          <cell r="AS104" t="str">
            <v>210</v>
          </cell>
          <cell r="AT104" t="str">
            <v>0.008</v>
          </cell>
          <cell r="AU104" t="str">
            <v>8</v>
          </cell>
          <cell r="AV104" t="str">
            <v>7.8</v>
          </cell>
          <cell r="AW104" t="str">
            <v>1.2</v>
          </cell>
          <cell r="AX104" t="str">
            <v>4.7</v>
          </cell>
          <cell r="AY104" t="str">
            <v>1.6</v>
          </cell>
          <cell r="AZ104" t="str">
            <v>0.05</v>
          </cell>
          <cell r="BA104" t="str">
            <v>0.005</v>
          </cell>
          <cell r="BB104" t="str">
            <v>0.40</v>
          </cell>
          <cell r="BC104" t="str">
            <v>0.0005</v>
          </cell>
          <cell r="BD104" t="str">
            <v>0.0004</v>
          </cell>
          <cell r="BE104" t="str">
            <v>0.141</v>
          </cell>
          <cell r="BF104" t="str">
            <v>0.0002</v>
          </cell>
          <cell r="BG104" t="str">
            <v>0.0004</v>
          </cell>
          <cell r="BH104" t="str">
            <v>0.000005</v>
          </cell>
          <cell r="BI104" t="str">
            <v>0.00002</v>
          </cell>
          <cell r="BJ104" t="str">
            <v>0.002</v>
          </cell>
          <cell r="BK104" t="str">
            <v>0.00004</v>
          </cell>
          <cell r="BL104" t="str">
            <v>0.002</v>
          </cell>
          <cell r="BM104" t="str">
            <v>0.0002</v>
          </cell>
          <cell r="BN104" t="str">
            <v>0.005</v>
          </cell>
          <cell r="BO104" t="str">
            <v>0.02</v>
          </cell>
          <cell r="BP104" t="str">
            <v>0.005</v>
          </cell>
          <cell r="BQ104" t="str">
            <v>-1</v>
          </cell>
          <cell r="BR104" t="str">
            <v>-1</v>
          </cell>
          <cell r="BS104" t="str">
            <v>1.7</v>
          </cell>
          <cell r="BT104" t="str">
            <v>-1</v>
          </cell>
          <cell r="BU104" t="str">
            <v>-1</v>
          </cell>
          <cell r="BV104" t="str">
            <v>-1</v>
          </cell>
          <cell r="BW104" t="str">
            <v>-1</v>
          </cell>
          <cell r="BX104" t="str">
            <v>-1</v>
          </cell>
          <cell r="BY104" t="str">
            <v>-1</v>
          </cell>
          <cell r="BZ104" t="str">
            <v/>
          </cell>
        </row>
        <row r="105">
          <cell r="B105" t="str">
            <v>新管</v>
          </cell>
          <cell r="C105" t="str">
            <v>浙闽片河流</v>
          </cell>
          <cell r="D105" t="str">
            <v>安徽省</v>
          </cell>
          <cell r="E105" t="str">
            <v>宣城市</v>
          </cell>
          <cell r="F105" t="str">
            <v>宣城市</v>
          </cell>
          <cell r="G105" t="str">
            <v>绩溪县</v>
          </cell>
          <cell r="H105" t="str">
            <v>安徽省</v>
          </cell>
          <cell r="I105" t="str">
            <v>黄山市</v>
          </cell>
          <cell r="J105" t="str">
            <v>三级</v>
          </cell>
          <cell r="K105" t="str">
            <v>浙闽片水系</v>
          </cell>
          <cell r="L105" t="str">
            <v>河流</v>
          </cell>
          <cell r="M105" t="str">
            <v>扬之河</v>
          </cell>
          <cell r="N105" t="str">
            <v>14503230056</v>
          </cell>
          <cell r="O105" t="str">
            <v>练江</v>
          </cell>
        </row>
        <row r="105">
          <cell r="S105" t="str">
            <v/>
          </cell>
          <cell r="T105" t="str">
            <v>保留</v>
          </cell>
          <cell r="U105" t="str">
            <v>市界（宣城市-黄山市）</v>
          </cell>
          <cell r="V105">
            <v>118.5105</v>
          </cell>
          <cell r="W105">
            <v>29.97</v>
          </cell>
          <cell r="X105" t="str">
            <v>十三五,十四五</v>
          </cell>
          <cell r="Y105" t="str">
            <v>有</v>
          </cell>
          <cell r="Z105" t="str">
            <v>固定站</v>
          </cell>
          <cell r="AA105" t="str">
            <v>2023</v>
          </cell>
          <cell r="AB105" t="str">
            <v>10</v>
          </cell>
          <cell r="AC105">
            <v>21</v>
          </cell>
          <cell r="AD105" t="str">
            <v>Ⅱ</v>
          </cell>
          <cell r="AE105" t="str">
            <v>Ⅱ</v>
          </cell>
          <cell r="AF105" t="str">
            <v>Ⅱ</v>
          </cell>
          <cell r="AG105" t="str">
            <v>-</v>
          </cell>
          <cell r="AH105" t="str">
            <v>-</v>
          </cell>
          <cell r="AI105" t="str">
            <v>-</v>
          </cell>
          <cell r="AJ105" t="str">
            <v>总磷</v>
          </cell>
          <cell r="AK105" t="str">
            <v>高锰酸盐指数、总磷</v>
          </cell>
          <cell r="AL105" t="str">
            <v>高锰酸盐指数、总磷</v>
          </cell>
          <cell r="AM105" t="str">
            <v>2023-10-20</v>
          </cell>
          <cell r="AN105" t="str">
            <v>-1</v>
          </cell>
          <cell r="AO105" t="str">
            <v>21.6</v>
          </cell>
          <cell r="AP105" t="str">
            <v>-1</v>
          </cell>
          <cell r="AQ105" t="str">
            <v>-1</v>
          </cell>
          <cell r="AR105" t="str">
            <v>27.4</v>
          </cell>
          <cell r="AS105" t="str">
            <v>-1</v>
          </cell>
          <cell r="AT105" t="str">
            <v>-1</v>
          </cell>
          <cell r="AU105" t="str">
            <v>8</v>
          </cell>
          <cell r="AV105" t="str">
            <v>11.0</v>
          </cell>
          <cell r="AW105" t="str">
            <v>1.6</v>
          </cell>
          <cell r="AX105" t="str">
            <v>6.3</v>
          </cell>
          <cell r="AY105" t="str">
            <v>1.6</v>
          </cell>
          <cell r="AZ105" t="str">
            <v>0.02</v>
          </cell>
          <cell r="BA105" t="str">
            <v>0.074</v>
          </cell>
          <cell r="BB105" t="str">
            <v>1.26</v>
          </cell>
          <cell r="BC105" t="str">
            <v>0.002</v>
          </cell>
          <cell r="BD105" t="str">
            <v>0.025</v>
          </cell>
          <cell r="BE105" t="str">
            <v>0.203</v>
          </cell>
          <cell r="BF105" t="str">
            <v>0.0002</v>
          </cell>
          <cell r="BG105" t="str">
            <v>0.0014</v>
          </cell>
          <cell r="BH105" t="str">
            <v>0.000005</v>
          </cell>
          <cell r="BI105" t="str">
            <v>0.00005</v>
          </cell>
          <cell r="BJ105" t="str">
            <v>0.002</v>
          </cell>
          <cell r="BK105" t="str">
            <v>0.001</v>
          </cell>
          <cell r="BL105" t="str">
            <v>0.002</v>
          </cell>
          <cell r="BM105" t="str">
            <v>0.0002</v>
          </cell>
          <cell r="BN105" t="str">
            <v>0.005</v>
          </cell>
          <cell r="BO105" t="str">
            <v>0.02</v>
          </cell>
          <cell r="BP105" t="str">
            <v>0.005</v>
          </cell>
          <cell r="BQ105" t="str">
            <v>-1</v>
          </cell>
          <cell r="BR105" t="str">
            <v>-1</v>
          </cell>
          <cell r="BS105" t="str">
            <v>2.8</v>
          </cell>
          <cell r="BT105" t="str">
            <v>-1</v>
          </cell>
          <cell r="BU105" t="str">
            <v>-1</v>
          </cell>
          <cell r="BV105" t="str">
            <v>-1</v>
          </cell>
          <cell r="BW105" t="str">
            <v>-1</v>
          </cell>
          <cell r="BX105" t="str">
            <v>-1</v>
          </cell>
          <cell r="BY105" t="str">
            <v>-1</v>
          </cell>
          <cell r="BZ105" t="str">
            <v/>
          </cell>
        </row>
        <row r="106">
          <cell r="B106" t="str">
            <v>高压线下</v>
          </cell>
          <cell r="C106" t="str">
            <v>长江流域</v>
          </cell>
          <cell r="D106" t="str">
            <v>安徽省</v>
          </cell>
          <cell r="E106" t="str">
            <v>黄山市</v>
          </cell>
          <cell r="F106" t="str">
            <v>黄山市</v>
          </cell>
          <cell r="G106" t="str">
            <v>黄山区</v>
          </cell>
          <cell r="H106" t="str">
            <v>安徽省</v>
          </cell>
          <cell r="I106" t="str">
            <v>黄山市</v>
          </cell>
          <cell r="J106" t="str">
            <v>水库</v>
          </cell>
          <cell r="K106" t="str">
            <v>长江水系</v>
          </cell>
          <cell r="L106" t="str">
            <v>湖库</v>
          </cell>
          <cell r="M106" t="str">
            <v>太平湖</v>
          </cell>
          <cell r="N106" t="str">
            <v>14502050120</v>
          </cell>
          <cell r="O106" t="str">
            <v>-</v>
          </cell>
        </row>
        <row r="106">
          <cell r="R106" t="str">
            <v>太平湖</v>
          </cell>
          <cell r="S106" t="str">
            <v>青弋江黄山宣城源头水保护区</v>
          </cell>
          <cell r="T106" t="str">
            <v>新增</v>
          </cell>
          <cell r="U106" t="str">
            <v>市界（黄山市-宣城市）</v>
          </cell>
          <cell r="V106">
            <v>118.1153</v>
          </cell>
          <cell r="W106">
            <v>30.4086</v>
          </cell>
          <cell r="X106" t="str">
            <v>十四五</v>
          </cell>
          <cell r="Y106" t="str">
            <v>没有</v>
          </cell>
          <cell r="Z106" t="str">
            <v>-</v>
          </cell>
          <cell r="AA106" t="str">
            <v>2023</v>
          </cell>
          <cell r="AB106" t="str">
            <v>10</v>
          </cell>
          <cell r="AC106">
            <v>21</v>
          </cell>
          <cell r="AD106" t="str">
            <v>Ⅱ</v>
          </cell>
          <cell r="AE106" t="str">
            <v>Ⅱ</v>
          </cell>
          <cell r="AF106" t="str">
            <v>Ⅱ</v>
          </cell>
          <cell r="AG106" t="str">
            <v>-</v>
          </cell>
          <cell r="AH106" t="str">
            <v>-</v>
          </cell>
          <cell r="AI106" t="str">
            <v>-</v>
          </cell>
          <cell r="AJ106" t="str">
            <v>溶解氧、总磷</v>
          </cell>
          <cell r="AK106" t="str">
            <v>总磷</v>
          </cell>
          <cell r="AL106" t="str">
            <v>溶解氧</v>
          </cell>
          <cell r="AM106" t="str">
            <v>2023-10-16</v>
          </cell>
          <cell r="AN106" t="str">
            <v>-1</v>
          </cell>
          <cell r="AO106" t="str">
            <v>24.2</v>
          </cell>
          <cell r="AP106" t="str">
            <v>-1</v>
          </cell>
          <cell r="AQ106" t="str">
            <v>-1</v>
          </cell>
          <cell r="AR106" t="str">
            <v>10.9</v>
          </cell>
          <cell r="AS106" t="str">
            <v>460</v>
          </cell>
          <cell r="AT106" t="str">
            <v>0.012</v>
          </cell>
          <cell r="AU106" t="str">
            <v>7</v>
          </cell>
          <cell r="AV106" t="str">
            <v>7.0</v>
          </cell>
          <cell r="AW106" t="str">
            <v>1.2</v>
          </cell>
          <cell r="AX106" t="str">
            <v>5.8</v>
          </cell>
          <cell r="AY106" t="str">
            <v>0.6</v>
          </cell>
          <cell r="AZ106" t="str">
            <v>0.06</v>
          </cell>
          <cell r="BA106" t="str">
            <v>0.020</v>
          </cell>
          <cell r="BB106" t="str">
            <v>0.69</v>
          </cell>
          <cell r="BC106" t="str">
            <v>0.0002</v>
          </cell>
          <cell r="BD106" t="str">
            <v>0.0004</v>
          </cell>
          <cell r="BE106" t="str">
            <v>0.202</v>
          </cell>
          <cell r="BF106" t="str">
            <v>0.0002</v>
          </cell>
          <cell r="BG106" t="str">
            <v>0.0004</v>
          </cell>
          <cell r="BH106" t="str">
            <v>0.00002</v>
          </cell>
          <cell r="BI106" t="str">
            <v>0.00002</v>
          </cell>
          <cell r="BJ106" t="str">
            <v>0.002</v>
          </cell>
          <cell r="BK106" t="str">
            <v>0.00004</v>
          </cell>
          <cell r="BL106" t="str">
            <v>0.002</v>
          </cell>
          <cell r="BM106" t="str">
            <v>0.0004</v>
          </cell>
          <cell r="BN106" t="str">
            <v>0.005</v>
          </cell>
          <cell r="BO106" t="str">
            <v>0.02</v>
          </cell>
          <cell r="BP106" t="str">
            <v>0.005</v>
          </cell>
          <cell r="BQ106" t="str">
            <v>-1</v>
          </cell>
          <cell r="BR106" t="str">
            <v>-1</v>
          </cell>
          <cell r="BS106" t="str">
            <v>2.4</v>
          </cell>
          <cell r="BT106" t="str">
            <v>-1</v>
          </cell>
          <cell r="BU106" t="str">
            <v>-1</v>
          </cell>
          <cell r="BV106" t="str">
            <v>-1</v>
          </cell>
          <cell r="BW106" t="str">
            <v>-1</v>
          </cell>
          <cell r="BX106" t="str">
            <v>-1</v>
          </cell>
          <cell r="BY106" t="str">
            <v>-1</v>
          </cell>
          <cell r="BZ106" t="str">
            <v/>
          </cell>
        </row>
        <row r="107">
          <cell r="B107" t="str">
            <v>临河大桥</v>
          </cell>
          <cell r="C107" t="str">
            <v>浙闽片河流</v>
          </cell>
          <cell r="D107" t="str">
            <v>安徽省</v>
          </cell>
          <cell r="E107" t="str">
            <v>黄山市</v>
          </cell>
          <cell r="F107" t="str">
            <v>黄山市</v>
          </cell>
          <cell r="G107" t="str">
            <v>徽州区</v>
          </cell>
          <cell r="H107" t="str">
            <v>安徽省</v>
          </cell>
          <cell r="I107" t="str">
            <v>黄山市</v>
          </cell>
          <cell r="J107" t="str">
            <v>三级</v>
          </cell>
          <cell r="K107" t="str">
            <v>浙闽片水系</v>
          </cell>
          <cell r="L107" t="str">
            <v>河流</v>
          </cell>
          <cell r="M107" t="str">
            <v>丰乐水</v>
          </cell>
          <cell r="N107" t="str">
            <v>14503230008</v>
          </cell>
          <cell r="O107" t="str">
            <v>练江</v>
          </cell>
        </row>
        <row r="107">
          <cell r="S107" t="str">
            <v>丰乐水徽州岩寺饮用水源区</v>
          </cell>
          <cell r="T107" t="str">
            <v>新增</v>
          </cell>
          <cell r="U107" t="str">
            <v>—</v>
          </cell>
          <cell r="V107">
            <v>118.3185</v>
          </cell>
          <cell r="W107">
            <v>29.8209</v>
          </cell>
          <cell r="X107" t="str">
            <v>十四五</v>
          </cell>
          <cell r="Y107" t="str">
            <v>没有</v>
          </cell>
          <cell r="Z107" t="str">
            <v>-</v>
          </cell>
          <cell r="AA107" t="str">
            <v>2023</v>
          </cell>
          <cell r="AB107" t="str">
            <v>10</v>
          </cell>
          <cell r="AC107">
            <v>21</v>
          </cell>
          <cell r="AD107" t="str">
            <v>Ⅱ</v>
          </cell>
          <cell r="AE107" t="str">
            <v>Ⅰ</v>
          </cell>
          <cell r="AF107" t="str">
            <v>Ⅱ</v>
          </cell>
          <cell r="AG107" t="str">
            <v>-</v>
          </cell>
          <cell r="AH107" t="str">
            <v>-</v>
          </cell>
          <cell r="AI107" t="str">
            <v>-</v>
          </cell>
          <cell r="AJ107" t="str">
            <v>溶解氧、总磷</v>
          </cell>
          <cell r="AK107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L107" t="str">
            <v>高锰酸盐指数</v>
          </cell>
          <cell r="AM107" t="str">
            <v>2023-10-12</v>
          </cell>
          <cell r="AN107" t="str">
            <v>-1</v>
          </cell>
          <cell r="AO107" t="str">
            <v>23.5</v>
          </cell>
          <cell r="AP107" t="str">
            <v>-1</v>
          </cell>
          <cell r="AQ107" t="str">
            <v>-1</v>
          </cell>
          <cell r="AR107" t="str">
            <v>9.5</v>
          </cell>
          <cell r="AS107" t="str">
            <v>-1</v>
          </cell>
          <cell r="AT107" t="str">
            <v>-1</v>
          </cell>
          <cell r="AU107" t="str">
            <v>8</v>
          </cell>
          <cell r="AV107" t="str">
            <v>7.3</v>
          </cell>
          <cell r="AW107" t="str">
            <v>1.7</v>
          </cell>
          <cell r="AX107" t="str">
            <v>8.2</v>
          </cell>
          <cell r="AY107" t="str">
            <v>1.0</v>
          </cell>
          <cell r="AZ107" t="str">
            <v>0.02</v>
          </cell>
          <cell r="BA107" t="str">
            <v>0.030</v>
          </cell>
          <cell r="BB107" t="str">
            <v>0.86</v>
          </cell>
          <cell r="BC107" t="str">
            <v>0.001</v>
          </cell>
          <cell r="BD107" t="str">
            <v>0.025</v>
          </cell>
          <cell r="BE107" t="str">
            <v>0.085</v>
          </cell>
          <cell r="BF107" t="str">
            <v>0.0002</v>
          </cell>
          <cell r="BG107" t="str">
            <v>0.0017</v>
          </cell>
          <cell r="BH107" t="str">
            <v>0.000005</v>
          </cell>
          <cell r="BI107" t="str">
            <v>0.00005</v>
          </cell>
          <cell r="BJ107" t="str">
            <v>0.002</v>
          </cell>
          <cell r="BK107" t="str">
            <v>0.001</v>
          </cell>
          <cell r="BL107" t="str">
            <v>0.002</v>
          </cell>
          <cell r="BM107" t="str">
            <v>0.0002</v>
          </cell>
          <cell r="BN107" t="str">
            <v>0.005</v>
          </cell>
          <cell r="BO107" t="str">
            <v>0.02</v>
          </cell>
          <cell r="BP107" t="str">
            <v>0.005</v>
          </cell>
          <cell r="BQ107" t="str">
            <v>-1</v>
          </cell>
          <cell r="BR107" t="str">
            <v>-1</v>
          </cell>
          <cell r="BS107" t="str">
            <v>5.1</v>
          </cell>
          <cell r="BT107" t="str">
            <v>-1</v>
          </cell>
          <cell r="BU107" t="str">
            <v>-1</v>
          </cell>
          <cell r="BV107" t="str">
            <v>-1</v>
          </cell>
          <cell r="BW107" t="str">
            <v>-1</v>
          </cell>
          <cell r="BX107" t="str">
            <v>-1</v>
          </cell>
          <cell r="BY107" t="str">
            <v>-1</v>
          </cell>
          <cell r="BZ107" t="str">
            <v/>
          </cell>
        </row>
        <row r="108">
          <cell r="B108" t="str">
            <v>坞口</v>
          </cell>
          <cell r="C108" t="str">
            <v>浙闽片河流</v>
          </cell>
          <cell r="D108" t="str">
            <v>安徽省</v>
          </cell>
          <cell r="E108" t="str">
            <v>黄山市</v>
          </cell>
          <cell r="F108" t="str">
            <v>黄山市</v>
          </cell>
          <cell r="G108" t="str">
            <v>黟县</v>
          </cell>
          <cell r="H108" t="str">
            <v>安徽省</v>
          </cell>
          <cell r="I108" t="str">
            <v>黄山市</v>
          </cell>
          <cell r="J108" t="str">
            <v>二级</v>
          </cell>
          <cell r="K108" t="str">
            <v>浙闽片水系</v>
          </cell>
          <cell r="L108" t="str">
            <v>河流</v>
          </cell>
          <cell r="M108" t="str">
            <v>横江</v>
          </cell>
          <cell r="N108" t="str">
            <v>14503230077</v>
          </cell>
          <cell r="O108" t="str">
            <v>新安江</v>
          </cell>
        </row>
        <row r="108">
          <cell r="S108" t="str">
            <v>横江黟县、休宁保留区</v>
          </cell>
          <cell r="T108" t="str">
            <v>新增</v>
          </cell>
          <cell r="U108" t="str">
            <v>—</v>
          </cell>
          <cell r="V108">
            <v>118.008</v>
          </cell>
          <cell r="W108">
            <v>29.8302</v>
          </cell>
          <cell r="X108" t="str">
            <v>十四五</v>
          </cell>
          <cell r="Y108" t="str">
            <v>没有</v>
          </cell>
          <cell r="Z108" t="str">
            <v>-</v>
          </cell>
          <cell r="AA108" t="str">
            <v>2023</v>
          </cell>
          <cell r="AB108" t="str">
            <v>10</v>
          </cell>
          <cell r="AC108">
            <v>21</v>
          </cell>
          <cell r="AD108" t="str">
            <v>Ⅱ</v>
          </cell>
          <cell r="AE108" t="str">
            <v>Ⅱ</v>
          </cell>
          <cell r="AF108" t="str">
            <v>Ⅱ</v>
          </cell>
          <cell r="AG108" t="str">
            <v>-</v>
          </cell>
          <cell r="AH108" t="str">
            <v>-</v>
          </cell>
          <cell r="AI108" t="str">
            <v>-</v>
          </cell>
          <cell r="AJ108" t="str">
            <v>总磷</v>
          </cell>
          <cell r="AK108" t="str">
            <v>高锰酸盐指数、总磷</v>
          </cell>
          <cell r="AL108" t="str">
            <v>溶解氧、高锰酸盐指数</v>
          </cell>
          <cell r="AM108" t="str">
            <v>2023-10-10</v>
          </cell>
          <cell r="AN108" t="str">
            <v>-1</v>
          </cell>
          <cell r="AO108" t="str">
            <v>21.0</v>
          </cell>
          <cell r="AP108" t="str">
            <v>-1</v>
          </cell>
          <cell r="AQ108" t="str">
            <v>-1</v>
          </cell>
          <cell r="AR108" t="str">
            <v>18.3</v>
          </cell>
          <cell r="AS108" t="str">
            <v>-1</v>
          </cell>
          <cell r="AT108" t="str">
            <v>-1</v>
          </cell>
          <cell r="AU108" t="str">
            <v>9</v>
          </cell>
          <cell r="AV108" t="str">
            <v>8.9</v>
          </cell>
          <cell r="AW108" t="str">
            <v>1.6</v>
          </cell>
          <cell r="AX108" t="str">
            <v>9.0</v>
          </cell>
          <cell r="AY108" t="str">
            <v>2.3</v>
          </cell>
          <cell r="AZ108" t="str">
            <v>0.02</v>
          </cell>
          <cell r="BA108" t="str">
            <v>0.030</v>
          </cell>
          <cell r="BB108" t="str">
            <v>1.12</v>
          </cell>
          <cell r="BC108" t="str">
            <v>0.0005</v>
          </cell>
          <cell r="BD108" t="str">
            <v>0.025</v>
          </cell>
          <cell r="BE108" t="str">
            <v>0.120</v>
          </cell>
          <cell r="BF108" t="str">
            <v>0.0002</v>
          </cell>
          <cell r="BG108" t="str">
            <v>0.0007</v>
          </cell>
          <cell r="BH108" t="str">
            <v>0.000005</v>
          </cell>
          <cell r="BI108" t="str">
            <v>0.00005</v>
          </cell>
          <cell r="BJ108" t="str">
            <v>0.002</v>
          </cell>
          <cell r="BK108" t="str">
            <v>0.001</v>
          </cell>
          <cell r="BL108" t="str">
            <v>0.002</v>
          </cell>
          <cell r="BM108" t="str">
            <v>0.0002</v>
          </cell>
          <cell r="BN108" t="str">
            <v>0.005</v>
          </cell>
          <cell r="BO108" t="str">
            <v>0.02</v>
          </cell>
          <cell r="BP108" t="str">
            <v>0.005</v>
          </cell>
          <cell r="BQ108" t="str">
            <v>-1</v>
          </cell>
          <cell r="BR108" t="str">
            <v>-1</v>
          </cell>
          <cell r="BS108" t="str">
            <v>2.7</v>
          </cell>
          <cell r="BT108" t="str">
            <v>-1</v>
          </cell>
          <cell r="BU108" t="str">
            <v>-1</v>
          </cell>
          <cell r="BV108" t="str">
            <v>-1</v>
          </cell>
          <cell r="BW108" t="str">
            <v>-1</v>
          </cell>
          <cell r="BX108" t="str">
            <v>-1</v>
          </cell>
          <cell r="BY108" t="str">
            <v>-1</v>
          </cell>
          <cell r="BZ108" t="str">
            <v/>
          </cell>
        </row>
        <row r="109">
          <cell r="B109" t="str">
            <v>天长化工厂</v>
          </cell>
          <cell r="C109" t="str">
            <v>淮河流域</v>
          </cell>
          <cell r="D109" t="str">
            <v>安徽省</v>
          </cell>
          <cell r="E109" t="str">
            <v>滁州市</v>
          </cell>
          <cell r="F109" t="str">
            <v>滁州市</v>
          </cell>
          <cell r="G109" t="str">
            <v>来安县、天长市</v>
          </cell>
          <cell r="H109" t="str">
            <v>安徽省</v>
          </cell>
          <cell r="I109" t="str">
            <v>滁州市</v>
          </cell>
          <cell r="J109" t="str">
            <v>入湖河流</v>
          </cell>
          <cell r="K109" t="str">
            <v>淮河水系</v>
          </cell>
          <cell r="L109" t="str">
            <v>河流</v>
          </cell>
          <cell r="M109" t="str">
            <v>白塔河</v>
          </cell>
          <cell r="N109" t="str">
            <v>14511130095</v>
          </cell>
          <cell r="O109" t="str">
            <v>高邮湖</v>
          </cell>
        </row>
        <row r="109">
          <cell r="S109" t="str">
            <v>白塔河天长保留区/白塔河天长农业用水区/白塔河天长过渡区</v>
          </cell>
          <cell r="T109" t="str">
            <v>保留</v>
          </cell>
          <cell r="U109" t="str">
            <v>—</v>
          </cell>
          <cell r="V109">
            <v>119.0519</v>
          </cell>
          <cell r="W109">
            <v>32.7231</v>
          </cell>
          <cell r="X109" t="str">
            <v>十一五,十二五,十三五,十四五</v>
          </cell>
          <cell r="Y109" t="str">
            <v>有</v>
          </cell>
          <cell r="Z109" t="str">
            <v>固定站</v>
          </cell>
          <cell r="AA109" t="str">
            <v>2023</v>
          </cell>
          <cell r="AB109" t="str">
            <v>10</v>
          </cell>
          <cell r="AC109">
            <v>21</v>
          </cell>
          <cell r="AD109" t="str">
            <v>Ⅲ</v>
          </cell>
          <cell r="AE109" t="str">
            <v>Ⅲ</v>
          </cell>
          <cell r="AF109" t="str">
            <v>Ⅲ</v>
          </cell>
          <cell r="AG109" t="str">
            <v>-</v>
          </cell>
          <cell r="AH109" t="str">
            <v>-</v>
          </cell>
          <cell r="AI109" t="str">
            <v>-</v>
          </cell>
          <cell r="AJ109" t="str">
            <v>溶解氧、化学需氧量、高锰酸盐指数、总磷</v>
          </cell>
          <cell r="AK109" t="str">
            <v>高锰酸盐指数、总磷</v>
          </cell>
          <cell r="AL109" t="str">
            <v>五日生化需氧量、高锰酸盐指数、总磷</v>
          </cell>
          <cell r="AM109" t="str">
            <v>2023-10-19</v>
          </cell>
          <cell r="AN109" t="str">
            <v>-1</v>
          </cell>
          <cell r="AO109" t="str">
            <v>22.3</v>
          </cell>
          <cell r="AP109" t="str">
            <v>-1</v>
          </cell>
          <cell r="AQ109" t="str">
            <v>-1</v>
          </cell>
          <cell r="AR109" t="str">
            <v>76.4</v>
          </cell>
          <cell r="AS109" t="str">
            <v>-1</v>
          </cell>
          <cell r="AT109" t="str">
            <v>-1</v>
          </cell>
          <cell r="AU109" t="str">
            <v>7</v>
          </cell>
          <cell r="AV109" t="str">
            <v>5.8</v>
          </cell>
          <cell r="AW109" t="str">
            <v>5.0</v>
          </cell>
          <cell r="AX109" t="str">
            <v>16.0</v>
          </cell>
          <cell r="AY109" t="str">
            <v>2.6</v>
          </cell>
          <cell r="AZ109" t="str">
            <v>0.11</v>
          </cell>
          <cell r="BA109" t="str">
            <v>0.110</v>
          </cell>
          <cell r="BB109" t="str">
            <v>3.76</v>
          </cell>
          <cell r="BC109" t="str">
            <v>0.001</v>
          </cell>
          <cell r="BD109" t="str">
            <v>0.002</v>
          </cell>
          <cell r="BE109" t="str">
            <v>0.468</v>
          </cell>
          <cell r="BF109" t="str">
            <v>0.0002</v>
          </cell>
          <cell r="BG109" t="str">
            <v>0.0017</v>
          </cell>
          <cell r="BH109" t="str">
            <v>0.00002</v>
          </cell>
          <cell r="BI109" t="str">
            <v>0.00002</v>
          </cell>
          <cell r="BJ109" t="str">
            <v>0.002</v>
          </cell>
          <cell r="BK109" t="str">
            <v>0.00004</v>
          </cell>
          <cell r="BL109" t="str">
            <v>0.002</v>
          </cell>
          <cell r="BM109" t="str">
            <v>0.0002</v>
          </cell>
          <cell r="BN109" t="str">
            <v>0.005</v>
          </cell>
          <cell r="BO109" t="str">
            <v>0.06</v>
          </cell>
          <cell r="BP109" t="str">
            <v>0.005</v>
          </cell>
          <cell r="BQ109" t="str">
            <v>-1</v>
          </cell>
          <cell r="BR109" t="str">
            <v>-1</v>
          </cell>
          <cell r="BS109" t="str">
            <v>44.2</v>
          </cell>
          <cell r="BT109" t="str">
            <v>-1</v>
          </cell>
          <cell r="BU109" t="str">
            <v>-1</v>
          </cell>
          <cell r="BV109" t="str">
            <v>-1</v>
          </cell>
          <cell r="BW109" t="str">
            <v>-1</v>
          </cell>
          <cell r="BX109" t="str">
            <v>-1</v>
          </cell>
          <cell r="BY109" t="str">
            <v>-1</v>
          </cell>
          <cell r="BZ109" t="str">
            <v/>
          </cell>
        </row>
        <row r="110">
          <cell r="B110" t="str">
            <v>公路桥</v>
          </cell>
          <cell r="C110" t="str">
            <v>淮河流域</v>
          </cell>
          <cell r="D110" t="str">
            <v>安徽省</v>
          </cell>
          <cell r="E110" t="str">
            <v>滁州市</v>
          </cell>
          <cell r="F110" t="str">
            <v>滁州市</v>
          </cell>
          <cell r="G110" t="str">
            <v>明光市</v>
          </cell>
          <cell r="H110" t="str">
            <v>安徽省</v>
          </cell>
          <cell r="I110" t="str">
            <v>滁州市</v>
          </cell>
          <cell r="J110" t="str">
            <v>入湖河流</v>
          </cell>
          <cell r="K110" t="str">
            <v>淮河水系</v>
          </cell>
          <cell r="L110" t="str">
            <v>河流</v>
          </cell>
          <cell r="M110" t="str">
            <v>池河</v>
          </cell>
          <cell r="N110" t="str">
            <v>14511130056</v>
          </cell>
          <cell r="O110" t="str">
            <v>女山湖</v>
          </cell>
        </row>
        <row r="110">
          <cell r="S110" t="str">
            <v>池河明光过渡区/池河南沙河明光饮用水源区</v>
          </cell>
          <cell r="T110" t="str">
            <v>保留</v>
          </cell>
          <cell r="U110" t="str">
            <v>—</v>
          </cell>
          <cell r="V110">
            <v>117.9642</v>
          </cell>
          <cell r="W110">
            <v>32.7923</v>
          </cell>
          <cell r="X110" t="str">
            <v>十一五,十二五,十三五,十四五</v>
          </cell>
          <cell r="Y110" t="str">
            <v>有</v>
          </cell>
          <cell r="Z110" t="str">
            <v>固定站</v>
          </cell>
          <cell r="AA110" t="str">
            <v>2023</v>
          </cell>
          <cell r="AB110" t="str">
            <v>10</v>
          </cell>
          <cell r="AC110">
            <v>21</v>
          </cell>
          <cell r="AD110" t="str">
            <v>Ⅲ</v>
          </cell>
          <cell r="AE110" t="str">
            <v>Ⅳ</v>
          </cell>
          <cell r="AF110" t="str">
            <v>Ⅲ</v>
          </cell>
          <cell r="AG110" t="str">
            <v>-</v>
          </cell>
          <cell r="AH110" t="str">
            <v>化学需氧量（0.05）</v>
          </cell>
          <cell r="AI110" t="str">
            <v>-</v>
          </cell>
          <cell r="AJ110" t="str">
            <v>高锰酸盐指数</v>
          </cell>
          <cell r="AK110" t="str">
            <v>化学需氧量</v>
          </cell>
          <cell r="AL110" t="str">
            <v>高锰酸盐指数</v>
          </cell>
          <cell r="AM110" t="str">
            <v>2023-10-13</v>
          </cell>
          <cell r="AN110" t="str">
            <v>-1</v>
          </cell>
          <cell r="AO110" t="str">
            <v>22.5</v>
          </cell>
          <cell r="AP110" t="str">
            <v>-1</v>
          </cell>
          <cell r="AQ110" t="str">
            <v>-1</v>
          </cell>
          <cell r="AR110" t="str">
            <v>52.4</v>
          </cell>
          <cell r="AS110" t="str">
            <v>-1</v>
          </cell>
          <cell r="AT110" t="str">
            <v>-1</v>
          </cell>
          <cell r="AU110" t="str">
            <v>7</v>
          </cell>
          <cell r="AV110" t="str">
            <v>6.8</v>
          </cell>
          <cell r="AW110" t="str">
            <v>5.1</v>
          </cell>
          <cell r="AX110" t="str">
            <v>14.0</v>
          </cell>
          <cell r="AY110" t="str">
            <v>2.1</v>
          </cell>
          <cell r="AZ110" t="str">
            <v>0.10</v>
          </cell>
          <cell r="BA110" t="str">
            <v>0.060</v>
          </cell>
          <cell r="BB110" t="str">
            <v>0.79</v>
          </cell>
          <cell r="BC110" t="str">
            <v>0.002</v>
          </cell>
          <cell r="BD110" t="str">
            <v>0.001</v>
          </cell>
          <cell r="BE110" t="str">
            <v>0.490</v>
          </cell>
          <cell r="BF110" t="str">
            <v>0.0002</v>
          </cell>
          <cell r="BG110" t="str">
            <v>0.0016</v>
          </cell>
          <cell r="BH110" t="str">
            <v>0.00002</v>
          </cell>
          <cell r="BI110" t="str">
            <v>0.00002</v>
          </cell>
          <cell r="BJ110" t="str">
            <v>0.002</v>
          </cell>
          <cell r="BK110" t="str">
            <v>0.00004</v>
          </cell>
          <cell r="BL110" t="str">
            <v>0.0005</v>
          </cell>
          <cell r="BM110" t="str">
            <v>0.0002</v>
          </cell>
          <cell r="BN110" t="str">
            <v>0.005</v>
          </cell>
          <cell r="BO110" t="str">
            <v>0.02</v>
          </cell>
          <cell r="BP110" t="str">
            <v>0.005</v>
          </cell>
          <cell r="BQ110" t="str">
            <v>-1</v>
          </cell>
          <cell r="BR110" t="str">
            <v>-1</v>
          </cell>
          <cell r="BS110" t="str">
            <v>14.9</v>
          </cell>
          <cell r="BT110" t="str">
            <v>-1</v>
          </cell>
          <cell r="BU110" t="str">
            <v>-1</v>
          </cell>
          <cell r="BV110" t="str">
            <v>-1</v>
          </cell>
          <cell r="BW110" t="str">
            <v>-1</v>
          </cell>
          <cell r="BX110" t="str">
            <v>-1</v>
          </cell>
          <cell r="BY110" t="str">
            <v>-1</v>
          </cell>
          <cell r="BZ110" t="str">
            <v/>
          </cell>
        </row>
        <row r="111">
          <cell r="B111" t="str">
            <v>小柳巷</v>
          </cell>
          <cell r="C111" t="str">
            <v>淮河流域</v>
          </cell>
          <cell r="D111" t="str">
            <v>安徽省</v>
          </cell>
          <cell r="E111" t="str">
            <v>滁州市</v>
          </cell>
          <cell r="F111" t="str">
            <v>滁州市</v>
          </cell>
          <cell r="G111" t="str">
            <v>五河县、凤阳县、明光市</v>
          </cell>
          <cell r="H111" t="str">
            <v>安徽省</v>
          </cell>
          <cell r="I111" t="str">
            <v>滁州市</v>
          </cell>
          <cell r="J111" t="str">
            <v>干流</v>
          </cell>
          <cell r="K111" t="str">
            <v>淮河水系</v>
          </cell>
          <cell r="L111" t="str">
            <v>河流</v>
          </cell>
          <cell r="M111" t="str">
            <v>淮河</v>
          </cell>
          <cell r="N111" t="str">
            <v>14511130077</v>
          </cell>
          <cell r="O111" t="str">
            <v>洪泽湖</v>
          </cell>
        </row>
        <row r="111">
          <cell r="S111" t="str">
            <v>淮河皖苏缓冲区</v>
          </cell>
          <cell r="T111" t="str">
            <v>保留</v>
          </cell>
          <cell r="U111" t="str">
            <v>省界（皖-皖、苏）</v>
          </cell>
          <cell r="V111">
            <v>118.1492</v>
          </cell>
          <cell r="W111">
            <v>33.1689</v>
          </cell>
          <cell r="X111" t="str">
            <v>十一五,十二五,十三五,十四五</v>
          </cell>
          <cell r="Y111" t="str">
            <v>有</v>
          </cell>
          <cell r="Z111" t="str">
            <v>固定站</v>
          </cell>
          <cell r="AA111" t="str">
            <v>2023</v>
          </cell>
          <cell r="AB111" t="str">
            <v>10</v>
          </cell>
          <cell r="AC111">
            <v>21</v>
          </cell>
          <cell r="AD111" t="str">
            <v>Ⅲ</v>
          </cell>
          <cell r="AE111" t="str">
            <v>Ⅳ</v>
          </cell>
          <cell r="AF111" t="str">
            <v>Ⅲ</v>
          </cell>
          <cell r="AG111" t="str">
            <v>-</v>
          </cell>
          <cell r="AH111" t="str">
            <v>溶解氧</v>
          </cell>
          <cell r="AI111" t="str">
            <v>-</v>
          </cell>
          <cell r="AJ111" t="str">
            <v>化学需氧量、高锰酸盐指数、总磷</v>
          </cell>
          <cell r="AK111" t="str">
            <v>溶解氧</v>
          </cell>
          <cell r="AL111" t="str">
            <v>五日生化需氧量</v>
          </cell>
          <cell r="AM111" t="str">
            <v>2023-10-13</v>
          </cell>
          <cell r="AN111" t="str">
            <v>-1</v>
          </cell>
          <cell r="AO111" t="str">
            <v>21.7</v>
          </cell>
          <cell r="AP111" t="str">
            <v>-1</v>
          </cell>
          <cell r="AQ111" t="str">
            <v>-1</v>
          </cell>
          <cell r="AR111" t="str">
            <v>48.6</v>
          </cell>
          <cell r="AS111" t="str">
            <v>-1</v>
          </cell>
          <cell r="AT111" t="str">
            <v>-1</v>
          </cell>
          <cell r="AU111" t="str">
            <v>7</v>
          </cell>
          <cell r="AV111" t="str">
            <v>6.6</v>
          </cell>
          <cell r="AW111" t="str">
            <v>4.3</v>
          </cell>
          <cell r="AX111" t="str">
            <v>16.2</v>
          </cell>
          <cell r="AY111" t="str">
            <v>2.5</v>
          </cell>
          <cell r="AZ111" t="str">
            <v>0.02</v>
          </cell>
          <cell r="BA111" t="str">
            <v>0.121</v>
          </cell>
          <cell r="BB111" t="str">
            <v>2.51</v>
          </cell>
          <cell r="BC111" t="str">
            <v>0.003</v>
          </cell>
          <cell r="BD111" t="str">
            <v>0.002</v>
          </cell>
          <cell r="BE111" t="str">
            <v>0.403</v>
          </cell>
          <cell r="BF111" t="str">
            <v>0.0002</v>
          </cell>
          <cell r="BG111" t="str">
            <v>0.0027</v>
          </cell>
          <cell r="BH111" t="str">
            <v>0.00002</v>
          </cell>
          <cell r="BI111" t="str">
            <v>0.00002</v>
          </cell>
          <cell r="BJ111" t="str">
            <v>0.002</v>
          </cell>
          <cell r="BK111" t="str">
            <v>0.0002</v>
          </cell>
          <cell r="BL111" t="str">
            <v>0.0005</v>
          </cell>
          <cell r="BM111" t="str">
            <v>0.0002</v>
          </cell>
          <cell r="BN111" t="str">
            <v>0.005</v>
          </cell>
          <cell r="BO111" t="str">
            <v>0.02</v>
          </cell>
          <cell r="BP111" t="str">
            <v>0.005</v>
          </cell>
          <cell r="BQ111" t="str">
            <v>-1</v>
          </cell>
          <cell r="BR111" t="str">
            <v>-1</v>
          </cell>
          <cell r="BS111" t="str">
            <v>33.0</v>
          </cell>
          <cell r="BT111" t="str">
            <v>-1</v>
          </cell>
          <cell r="BU111" t="str">
            <v>-1</v>
          </cell>
          <cell r="BV111" t="str">
            <v>-1</v>
          </cell>
          <cell r="BW111" t="str">
            <v>-1</v>
          </cell>
          <cell r="BX111" t="str">
            <v>-1</v>
          </cell>
          <cell r="BY111" t="str">
            <v>-1</v>
          </cell>
          <cell r="BZ111" t="str">
            <v/>
          </cell>
        </row>
        <row r="112">
          <cell r="B112" t="str">
            <v>水口</v>
          </cell>
          <cell r="C112" t="str">
            <v>长江流域</v>
          </cell>
          <cell r="D112" t="str">
            <v>安徽省</v>
          </cell>
          <cell r="E112" t="str">
            <v>滁州市</v>
          </cell>
          <cell r="F112" t="str">
            <v>滁州市</v>
          </cell>
          <cell r="G112" t="str">
            <v>来安县、明光市</v>
          </cell>
          <cell r="H112" t="str">
            <v>安徽省</v>
          </cell>
          <cell r="I112" t="str">
            <v>滁州市</v>
          </cell>
          <cell r="J112" t="str">
            <v>二级</v>
          </cell>
          <cell r="K112" t="str">
            <v>长江水系</v>
          </cell>
          <cell r="L112" t="str">
            <v>河流</v>
          </cell>
          <cell r="M112" t="str">
            <v>来河</v>
          </cell>
          <cell r="N112" t="str">
            <v>14502050210</v>
          </cell>
          <cell r="O112" t="str">
            <v>滁河</v>
          </cell>
        </row>
        <row r="112">
          <cell r="S112" t="str">
            <v/>
          </cell>
          <cell r="T112" t="str">
            <v>保留</v>
          </cell>
          <cell r="U112" t="str">
            <v>—</v>
          </cell>
          <cell r="V112">
            <v>118.4555</v>
          </cell>
          <cell r="W112">
            <v>32.3088</v>
          </cell>
          <cell r="X112" t="str">
            <v>十三五,十四五</v>
          </cell>
          <cell r="Y112" t="str">
            <v>有</v>
          </cell>
          <cell r="Z112" t="str">
            <v>固定站</v>
          </cell>
          <cell r="AA112" t="str">
            <v>2023</v>
          </cell>
          <cell r="AB112" t="str">
            <v>10</v>
          </cell>
          <cell r="AC112">
            <v>21</v>
          </cell>
          <cell r="AD112" t="str">
            <v>Ⅳ</v>
          </cell>
          <cell r="AE112" t="str">
            <v>Ⅳ</v>
          </cell>
          <cell r="AF112" t="str">
            <v>Ⅳ</v>
          </cell>
          <cell r="AG112" t="str">
            <v>高锰酸盐指数（0.3）、化学需氧量（0.3）</v>
          </cell>
          <cell r="AH112" t="str">
            <v>高锰酸盐指数（0.1）</v>
          </cell>
          <cell r="AI112" t="str">
            <v>高锰酸盐指数（0.05）</v>
          </cell>
          <cell r="AJ112" t="str">
            <v>高锰酸盐指数、化学需氧量</v>
          </cell>
          <cell r="AK112" t="str">
            <v>高锰酸盐指数</v>
          </cell>
          <cell r="AL112" t="str">
            <v>高锰酸盐指数</v>
          </cell>
          <cell r="AM112" t="str">
            <v>2023-10-16</v>
          </cell>
          <cell r="AN112" t="str">
            <v>-1</v>
          </cell>
          <cell r="AO112" t="str">
            <v>21.8</v>
          </cell>
          <cell r="AP112" t="str">
            <v>-1</v>
          </cell>
          <cell r="AQ112" t="str">
            <v>-1</v>
          </cell>
          <cell r="AR112" t="str">
            <v>116.2</v>
          </cell>
          <cell r="AS112" t="str">
            <v>-1</v>
          </cell>
          <cell r="AT112" t="str">
            <v>-1</v>
          </cell>
          <cell r="AU112" t="str">
            <v>8</v>
          </cell>
          <cell r="AV112" t="str">
            <v>8.7</v>
          </cell>
          <cell r="AW112" t="str">
            <v>7.9</v>
          </cell>
          <cell r="AX112" t="str">
            <v>26.0</v>
          </cell>
          <cell r="AY112" t="str">
            <v>3.6</v>
          </cell>
          <cell r="AZ112" t="str">
            <v>0.51</v>
          </cell>
          <cell r="BA112" t="str">
            <v>0.169</v>
          </cell>
          <cell r="BB112" t="str">
            <v>4.55</v>
          </cell>
          <cell r="BC112" t="str">
            <v>0.004</v>
          </cell>
          <cell r="BD112" t="str">
            <v>0.002</v>
          </cell>
          <cell r="BE112" t="str">
            <v>0.840</v>
          </cell>
          <cell r="BF112" t="str">
            <v>0.0002</v>
          </cell>
          <cell r="BG112" t="str">
            <v>0.0012</v>
          </cell>
          <cell r="BH112" t="str">
            <v>0.00002</v>
          </cell>
          <cell r="BI112" t="str">
            <v>0.00002</v>
          </cell>
          <cell r="BJ112" t="str">
            <v>0.002</v>
          </cell>
          <cell r="BK112" t="str">
            <v>0.0003</v>
          </cell>
          <cell r="BL112" t="str">
            <v>0.002</v>
          </cell>
          <cell r="BM112" t="str">
            <v>0.0002</v>
          </cell>
          <cell r="BN112" t="str">
            <v>0.005</v>
          </cell>
          <cell r="BO112" t="str">
            <v>0.02</v>
          </cell>
          <cell r="BP112" t="str">
            <v>0.005</v>
          </cell>
          <cell r="BQ112" t="str">
            <v>-1</v>
          </cell>
          <cell r="BR112" t="str">
            <v>-1</v>
          </cell>
          <cell r="BS112" t="str">
            <v>39.2</v>
          </cell>
          <cell r="BT112" t="str">
            <v>-1</v>
          </cell>
          <cell r="BU112" t="str">
            <v>-1</v>
          </cell>
          <cell r="BV112" t="str">
            <v>-1</v>
          </cell>
          <cell r="BW112" t="str">
            <v>-1</v>
          </cell>
          <cell r="BX112" t="str">
            <v>-1</v>
          </cell>
          <cell r="BY112" t="str">
            <v>-1</v>
          </cell>
          <cell r="BZ112" t="str">
            <v/>
          </cell>
        </row>
        <row r="113">
          <cell r="B113" t="str">
            <v>乌衣下</v>
          </cell>
          <cell r="C113" t="str">
            <v>长江流域</v>
          </cell>
          <cell r="D113" t="str">
            <v>安徽省</v>
          </cell>
          <cell r="E113" t="str">
            <v>滁州市</v>
          </cell>
          <cell r="F113" t="str">
            <v>滁州市</v>
          </cell>
          <cell r="G113" t="str">
            <v>琅琊区、南谯区</v>
          </cell>
          <cell r="H113" t="str">
            <v>安徽省</v>
          </cell>
          <cell r="I113" t="str">
            <v>滁州市</v>
          </cell>
          <cell r="J113" t="str">
            <v>二级</v>
          </cell>
          <cell r="K113" t="str">
            <v>长江水系</v>
          </cell>
          <cell r="L113" t="str">
            <v>河流</v>
          </cell>
          <cell r="M113" t="str">
            <v>清流河</v>
          </cell>
          <cell r="N113" t="str">
            <v>14502050290</v>
          </cell>
          <cell r="O113" t="str">
            <v>滁河</v>
          </cell>
        </row>
        <row r="113">
          <cell r="S113" t="str">
            <v>清流河滁州农业用水区</v>
          </cell>
          <cell r="T113" t="str">
            <v>保留</v>
          </cell>
          <cell r="U113" t="str">
            <v>—</v>
          </cell>
          <cell r="V113">
            <v>118.4367</v>
          </cell>
          <cell r="W113">
            <v>32.2109</v>
          </cell>
          <cell r="X113" t="str">
            <v>十三五,十四五</v>
          </cell>
          <cell r="Y113" t="str">
            <v>有</v>
          </cell>
          <cell r="Z113" t="str">
            <v>固定站</v>
          </cell>
          <cell r="AA113" t="str">
            <v>2023</v>
          </cell>
          <cell r="AB113" t="str">
            <v>10</v>
          </cell>
          <cell r="AC113">
            <v>21</v>
          </cell>
          <cell r="AD113" t="str">
            <v>Ⅲ</v>
          </cell>
          <cell r="AE113" t="str">
            <v>Ⅲ</v>
          </cell>
          <cell r="AF113" t="str">
            <v>Ⅲ</v>
          </cell>
          <cell r="AG113" t="str">
            <v>-</v>
          </cell>
          <cell r="AH113" t="str">
            <v>-</v>
          </cell>
          <cell r="AI113" t="str">
            <v>-</v>
          </cell>
          <cell r="AJ113" t="str">
            <v>化学需氧量、高锰酸盐指数、总磷</v>
          </cell>
          <cell r="AK113" t="str">
            <v>高锰酸盐指数、氨氮、总磷</v>
          </cell>
          <cell r="AL113" t="str">
            <v>化学需氧量、高锰酸盐指数、氨氮、总磷</v>
          </cell>
          <cell r="AM113" t="str">
            <v>2023-10-16</v>
          </cell>
          <cell r="AN113" t="str">
            <v>-1</v>
          </cell>
          <cell r="AO113" t="str">
            <v>23.1</v>
          </cell>
          <cell r="AP113" t="str">
            <v>-1</v>
          </cell>
          <cell r="AQ113" t="str">
            <v>-1</v>
          </cell>
          <cell r="AR113" t="str">
            <v>109.3</v>
          </cell>
          <cell r="AS113" t="str">
            <v>-1</v>
          </cell>
          <cell r="AT113" t="str">
            <v>-1</v>
          </cell>
          <cell r="AU113" t="str">
            <v>8</v>
          </cell>
          <cell r="AV113" t="str">
            <v>8.1</v>
          </cell>
          <cell r="AW113" t="str">
            <v>5.0</v>
          </cell>
          <cell r="AX113" t="str">
            <v>18.0</v>
          </cell>
          <cell r="AY113" t="str">
            <v>1.5</v>
          </cell>
          <cell r="AZ113" t="str">
            <v>0.49</v>
          </cell>
          <cell r="BA113" t="str">
            <v>0.103</v>
          </cell>
          <cell r="BB113" t="str">
            <v>5.40</v>
          </cell>
          <cell r="BC113" t="str">
            <v>0.003</v>
          </cell>
          <cell r="BD113" t="str">
            <v>0.005</v>
          </cell>
          <cell r="BE113" t="str">
            <v>0.760</v>
          </cell>
          <cell r="BF113" t="str">
            <v>0.0002</v>
          </cell>
          <cell r="BG113" t="str">
            <v>0.0009</v>
          </cell>
          <cell r="BH113" t="str">
            <v>0.00002</v>
          </cell>
          <cell r="BI113" t="str">
            <v>0.00002</v>
          </cell>
          <cell r="BJ113" t="str">
            <v>0.002</v>
          </cell>
          <cell r="BK113" t="str">
            <v>0.0002</v>
          </cell>
          <cell r="BL113" t="str">
            <v>0.002</v>
          </cell>
          <cell r="BM113" t="str">
            <v>0.0002</v>
          </cell>
          <cell r="BN113" t="str">
            <v>0.005</v>
          </cell>
          <cell r="BO113" t="str">
            <v>0.02</v>
          </cell>
          <cell r="BP113" t="str">
            <v>0.005</v>
          </cell>
          <cell r="BQ113" t="str">
            <v>-1</v>
          </cell>
          <cell r="BR113" t="str">
            <v>-1</v>
          </cell>
          <cell r="BS113" t="str">
            <v>28.8</v>
          </cell>
          <cell r="BT113" t="str">
            <v>-1</v>
          </cell>
          <cell r="BU113" t="str">
            <v>-1</v>
          </cell>
          <cell r="BV113" t="str">
            <v>-1</v>
          </cell>
          <cell r="BW113" t="str">
            <v>-1</v>
          </cell>
          <cell r="BX113" t="str">
            <v>-1</v>
          </cell>
          <cell r="BY113" t="str">
            <v>-1</v>
          </cell>
          <cell r="BZ113" t="str">
            <v/>
          </cell>
        </row>
        <row r="114">
          <cell r="B114" t="str">
            <v>化肥厂下</v>
          </cell>
          <cell r="C114" t="str">
            <v>长江流域</v>
          </cell>
          <cell r="D114" t="str">
            <v>安徽省</v>
          </cell>
          <cell r="E114" t="str">
            <v>滁州市</v>
          </cell>
          <cell r="F114" t="str">
            <v>滁州市</v>
          </cell>
          <cell r="G114" t="str">
            <v>全椒县</v>
          </cell>
          <cell r="H114" t="str">
            <v>安徽省</v>
          </cell>
          <cell r="I114" t="str">
            <v>滁州市</v>
          </cell>
          <cell r="J114" t="str">
            <v>二级</v>
          </cell>
          <cell r="K114" t="str">
            <v>长江水系</v>
          </cell>
          <cell r="L114" t="str">
            <v>河流</v>
          </cell>
          <cell r="M114" t="str">
            <v>襄河</v>
          </cell>
          <cell r="N114" t="str">
            <v>14502050432</v>
          </cell>
          <cell r="O114" t="str">
            <v>滁河</v>
          </cell>
        </row>
        <row r="114">
          <cell r="S114" t="str">
            <v/>
          </cell>
          <cell r="T114" t="str">
            <v>保留</v>
          </cell>
          <cell r="U114" t="str">
            <v>—</v>
          </cell>
          <cell r="V114">
            <v>118.2887</v>
          </cell>
          <cell r="W114">
            <v>32.0978</v>
          </cell>
          <cell r="X114" t="str">
            <v>十三五,十四五</v>
          </cell>
          <cell r="Y114" t="str">
            <v>有</v>
          </cell>
          <cell r="Z114" t="str">
            <v>固定站</v>
          </cell>
          <cell r="AA114" t="str">
            <v>2023</v>
          </cell>
          <cell r="AB114" t="str">
            <v>10</v>
          </cell>
          <cell r="AC114">
            <v>21</v>
          </cell>
          <cell r="AD114" t="str">
            <v>Ⅲ</v>
          </cell>
          <cell r="AE114" t="str">
            <v>Ⅳ</v>
          </cell>
          <cell r="AF114" t="str">
            <v>Ⅲ</v>
          </cell>
          <cell r="AG114" t="str">
            <v>-</v>
          </cell>
          <cell r="AH114" t="str">
            <v>溶解氧</v>
          </cell>
          <cell r="AI114" t="str">
            <v>-</v>
          </cell>
          <cell r="AJ114" t="str">
            <v>溶解氧、高锰酸盐指数、总磷</v>
          </cell>
          <cell r="AK114" t="str">
            <v>溶解氧</v>
          </cell>
          <cell r="AL114" t="str">
            <v>溶解氧、五日生化需氧量、化学需氧量、氨氮、总磷</v>
          </cell>
          <cell r="AM114" t="str">
            <v>2023-10-17</v>
          </cell>
          <cell r="AN114" t="str">
            <v>-1</v>
          </cell>
          <cell r="AO114" t="str">
            <v>22.4</v>
          </cell>
          <cell r="AP114" t="str">
            <v>-1</v>
          </cell>
          <cell r="AQ114" t="str">
            <v>-1</v>
          </cell>
          <cell r="AR114" t="str">
            <v>43.7</v>
          </cell>
          <cell r="AS114" t="str">
            <v>-1</v>
          </cell>
          <cell r="AT114" t="str">
            <v>-1</v>
          </cell>
          <cell r="AU114" t="str">
            <v>7</v>
          </cell>
          <cell r="AV114" t="str">
            <v>5.2</v>
          </cell>
          <cell r="AW114" t="str">
            <v>5.0</v>
          </cell>
          <cell r="AX114" t="str">
            <v>14.0</v>
          </cell>
          <cell r="AY114" t="str">
            <v>1.4</v>
          </cell>
          <cell r="AZ114" t="str">
            <v>0.48</v>
          </cell>
          <cell r="BA114" t="str">
            <v>0.101</v>
          </cell>
          <cell r="BB114" t="str">
            <v>1.11</v>
          </cell>
          <cell r="BC114" t="str">
            <v>0.002</v>
          </cell>
          <cell r="BD114" t="str">
            <v>0.002</v>
          </cell>
          <cell r="BE114" t="str">
            <v>0.640</v>
          </cell>
          <cell r="BF114" t="str">
            <v>0.0002</v>
          </cell>
          <cell r="BG114" t="str">
            <v>0.0012</v>
          </cell>
          <cell r="BH114" t="str">
            <v>0.00002</v>
          </cell>
          <cell r="BI114" t="str">
            <v>0.00002</v>
          </cell>
          <cell r="BJ114" t="str">
            <v>0.002</v>
          </cell>
          <cell r="BK114" t="str">
            <v>0.0001</v>
          </cell>
          <cell r="BL114" t="str">
            <v>0.002</v>
          </cell>
          <cell r="BM114" t="str">
            <v>0.0002</v>
          </cell>
          <cell r="BN114" t="str">
            <v>0.005</v>
          </cell>
          <cell r="BO114" t="str">
            <v>0.02</v>
          </cell>
          <cell r="BP114" t="str">
            <v>0.005</v>
          </cell>
          <cell r="BQ114" t="str">
            <v>-1</v>
          </cell>
          <cell r="BR114" t="str">
            <v>-1</v>
          </cell>
          <cell r="BS114" t="str">
            <v>43.1</v>
          </cell>
          <cell r="BT114" t="str">
            <v>-1</v>
          </cell>
          <cell r="BU114" t="str">
            <v>-1</v>
          </cell>
          <cell r="BV114" t="str">
            <v>-1</v>
          </cell>
          <cell r="BW114" t="str">
            <v>-1</v>
          </cell>
          <cell r="BX114" t="str">
            <v>-1</v>
          </cell>
          <cell r="BY114" t="str">
            <v>-1</v>
          </cell>
          <cell r="BZ114" t="str">
            <v/>
          </cell>
        </row>
        <row r="115">
          <cell r="B115" t="str">
            <v>太平桥</v>
          </cell>
          <cell r="C115" t="str">
            <v>淮河流域</v>
          </cell>
          <cell r="D115" t="str">
            <v>安徽省</v>
          </cell>
          <cell r="E115" t="str">
            <v>滁州市</v>
          </cell>
          <cell r="F115" t="str">
            <v>滁州市</v>
          </cell>
          <cell r="G115" t="str">
            <v>凤阳县</v>
          </cell>
          <cell r="H115" t="str">
            <v>安徽省</v>
          </cell>
          <cell r="I115" t="str">
            <v>滁州市</v>
          </cell>
          <cell r="J115" t="str">
            <v>一级</v>
          </cell>
          <cell r="K115" t="str">
            <v>淮河水系</v>
          </cell>
          <cell r="L115" t="str">
            <v>河流</v>
          </cell>
          <cell r="M115" t="str">
            <v>濠河</v>
          </cell>
          <cell r="N115" t="str">
            <v>14511130088</v>
          </cell>
          <cell r="O115" t="str">
            <v>淮河</v>
          </cell>
        </row>
        <row r="115">
          <cell r="S115" t="str">
            <v/>
          </cell>
          <cell r="T115" t="str">
            <v>新增</v>
          </cell>
          <cell r="U115" t="str">
            <v>—</v>
          </cell>
          <cell r="V115">
            <v>117.641</v>
          </cell>
          <cell r="W115">
            <v>32.9025</v>
          </cell>
          <cell r="X115" t="str">
            <v>十四五</v>
          </cell>
          <cell r="Y115" t="str">
            <v>没有</v>
          </cell>
          <cell r="Z115" t="str">
            <v>-</v>
          </cell>
          <cell r="AA115" t="str">
            <v>2023</v>
          </cell>
          <cell r="AB115" t="str">
            <v>10</v>
          </cell>
          <cell r="AC115">
            <v>21</v>
          </cell>
          <cell r="AD115" t="str">
            <v>Ⅲ</v>
          </cell>
          <cell r="AE115" t="str">
            <v>Ⅱ</v>
          </cell>
          <cell r="AF115" t="str">
            <v>Ⅲ</v>
          </cell>
          <cell r="AG115" t="str">
            <v>-</v>
          </cell>
          <cell r="AH115" t="str">
            <v>-</v>
          </cell>
          <cell r="AI115" t="str">
            <v>-</v>
          </cell>
          <cell r="AJ115" t="str">
            <v>高锰酸盐指数</v>
          </cell>
          <cell r="AK115" t="str">
            <v>溶解氧、高锰酸盐指数、氨氮、总磷</v>
          </cell>
          <cell r="AL115" t="str">
            <v>化学需氧量、高锰酸盐指数、氨氮</v>
          </cell>
          <cell r="AM115" t="str">
            <v>2023-10-09</v>
          </cell>
          <cell r="AN115" t="str">
            <v>-1</v>
          </cell>
          <cell r="AO115" t="str">
            <v>21.3</v>
          </cell>
          <cell r="AP115" t="str">
            <v>-1</v>
          </cell>
          <cell r="AQ115" t="str">
            <v>-1</v>
          </cell>
          <cell r="AR115" t="str">
            <v>62.8</v>
          </cell>
          <cell r="AS115" t="str">
            <v>-1</v>
          </cell>
          <cell r="AT115" t="str">
            <v>-1</v>
          </cell>
          <cell r="AU115" t="str">
            <v>8</v>
          </cell>
          <cell r="AV115" t="str">
            <v>8.1</v>
          </cell>
          <cell r="AW115" t="str">
            <v>4.3</v>
          </cell>
          <cell r="AX115" t="str">
            <v>14.0</v>
          </cell>
          <cell r="AY115" t="str">
            <v>2.1</v>
          </cell>
          <cell r="AZ115" t="str">
            <v>0.42</v>
          </cell>
          <cell r="BA115" t="str">
            <v>0.060</v>
          </cell>
          <cell r="BB115" t="str">
            <v>2.26</v>
          </cell>
          <cell r="BC115" t="str">
            <v>0.002</v>
          </cell>
          <cell r="BD115" t="str">
            <v>0.0004</v>
          </cell>
          <cell r="BE115" t="str">
            <v>0.533</v>
          </cell>
          <cell r="BF115" t="str">
            <v>0.0002</v>
          </cell>
          <cell r="BG115" t="str">
            <v>0.0027</v>
          </cell>
          <cell r="BH115" t="str">
            <v>0.00002</v>
          </cell>
          <cell r="BI115" t="str">
            <v>0.00002</v>
          </cell>
          <cell r="BJ115" t="str">
            <v>0.002</v>
          </cell>
          <cell r="BK115" t="str">
            <v>0.00004</v>
          </cell>
          <cell r="BL115" t="str">
            <v>0.0005</v>
          </cell>
          <cell r="BM115" t="str">
            <v>0.0002</v>
          </cell>
          <cell r="BN115" t="str">
            <v>0.005</v>
          </cell>
          <cell r="BO115" t="str">
            <v>0.02</v>
          </cell>
          <cell r="BP115" t="str">
            <v>0.005</v>
          </cell>
          <cell r="BQ115" t="str">
            <v>-1</v>
          </cell>
          <cell r="BR115" t="str">
            <v>-1</v>
          </cell>
          <cell r="BS115" t="str">
            <v>20.0</v>
          </cell>
          <cell r="BT115" t="str">
            <v>-1</v>
          </cell>
          <cell r="BU115" t="str">
            <v>-1</v>
          </cell>
          <cell r="BV115" t="str">
            <v>-1</v>
          </cell>
          <cell r="BW115" t="str">
            <v>-1</v>
          </cell>
          <cell r="BX115" t="str">
            <v>-1</v>
          </cell>
          <cell r="BY115" t="str">
            <v>-1</v>
          </cell>
          <cell r="BZ115" t="str">
            <v/>
          </cell>
        </row>
        <row r="116">
          <cell r="B116" t="str">
            <v>南沙河</v>
          </cell>
          <cell r="C116" t="str">
            <v>淮河流域</v>
          </cell>
          <cell r="D116" t="str">
            <v>安徽省</v>
          </cell>
          <cell r="E116" t="str">
            <v>滁州市</v>
          </cell>
          <cell r="F116" t="str">
            <v>滁州市</v>
          </cell>
          <cell r="G116" t="str">
            <v>明光市</v>
          </cell>
          <cell r="H116" t="str">
            <v>安徽省</v>
          </cell>
          <cell r="I116" t="str">
            <v>滁州市</v>
          </cell>
          <cell r="J116" t="str">
            <v>一级</v>
          </cell>
          <cell r="K116" t="str">
            <v>淮河水系</v>
          </cell>
          <cell r="L116" t="str">
            <v>河流</v>
          </cell>
          <cell r="M116" t="str">
            <v>南沙河</v>
          </cell>
          <cell r="N116" t="str">
            <v>14511130020</v>
          </cell>
          <cell r="O116" t="str">
            <v>池河</v>
          </cell>
        </row>
        <row r="116">
          <cell r="S116" t="str">
            <v/>
          </cell>
          <cell r="T116" t="str">
            <v>新增</v>
          </cell>
          <cell r="U116" t="str">
            <v>—</v>
          </cell>
          <cell r="V116">
            <v>117.9854</v>
          </cell>
          <cell r="W116">
            <v>32.7456</v>
          </cell>
          <cell r="X116" t="str">
            <v>十四五</v>
          </cell>
          <cell r="Y116" t="str">
            <v>没有</v>
          </cell>
          <cell r="Z116" t="str">
            <v>-</v>
          </cell>
          <cell r="AA116" t="str">
            <v>2023</v>
          </cell>
          <cell r="AB116" t="str">
            <v>10</v>
          </cell>
          <cell r="AC116">
            <v>21</v>
          </cell>
          <cell r="AD116" t="str">
            <v>Ⅳ</v>
          </cell>
          <cell r="AE116" t="str">
            <v>Ⅳ</v>
          </cell>
          <cell r="AF116" t="str">
            <v>Ⅲ</v>
          </cell>
          <cell r="AG116" t="str">
            <v>化学需氧量（0.2）、高锰酸盐指数（0.1）</v>
          </cell>
          <cell r="AH116" t="str">
            <v>高锰酸盐指数（0.2）、化学需氧量（0.2）</v>
          </cell>
          <cell r="AI116" t="str">
            <v>-</v>
          </cell>
          <cell r="AJ116" t="str">
            <v>化学需氧量、高锰酸盐指数</v>
          </cell>
          <cell r="AK116" t="str">
            <v>高锰酸盐指数、化学需氧量</v>
          </cell>
          <cell r="AL116" t="str">
            <v>化学需氧量、高锰酸盐指数</v>
          </cell>
          <cell r="AM116" t="str">
            <v>2023-10-08</v>
          </cell>
          <cell r="AN116" t="str">
            <v>-1</v>
          </cell>
          <cell r="AO116" t="str">
            <v>19.8</v>
          </cell>
          <cell r="AP116" t="str">
            <v>-1</v>
          </cell>
          <cell r="AQ116" t="str">
            <v>-1</v>
          </cell>
          <cell r="AR116" t="str">
            <v>34.7</v>
          </cell>
          <cell r="AS116" t="str">
            <v>-1</v>
          </cell>
          <cell r="AT116" t="str">
            <v>-1</v>
          </cell>
          <cell r="AU116" t="str">
            <v>7</v>
          </cell>
          <cell r="AV116" t="str">
            <v>5.5</v>
          </cell>
          <cell r="AW116" t="str">
            <v>6.8</v>
          </cell>
          <cell r="AX116" t="str">
            <v>25.0</v>
          </cell>
          <cell r="AY116" t="str">
            <v>3.6</v>
          </cell>
          <cell r="AZ116" t="str">
            <v>0.33</v>
          </cell>
          <cell r="BA116" t="str">
            <v>0.010</v>
          </cell>
          <cell r="BB116" t="str">
            <v>0.42</v>
          </cell>
          <cell r="BC116" t="str">
            <v>0.001</v>
          </cell>
          <cell r="BD116" t="str">
            <v>0.001</v>
          </cell>
          <cell r="BE116" t="str">
            <v>0.324</v>
          </cell>
          <cell r="BF116" t="str">
            <v>0.0002</v>
          </cell>
          <cell r="BG116" t="str">
            <v>0.0018</v>
          </cell>
          <cell r="BH116" t="str">
            <v>0.00002</v>
          </cell>
          <cell r="BI116" t="str">
            <v>0.00002</v>
          </cell>
          <cell r="BJ116" t="str">
            <v>0.002</v>
          </cell>
          <cell r="BK116" t="str">
            <v>0.00004</v>
          </cell>
          <cell r="BL116" t="str">
            <v>0.0005</v>
          </cell>
          <cell r="BM116" t="str">
            <v>0.0002</v>
          </cell>
          <cell r="BN116" t="str">
            <v>0.005</v>
          </cell>
          <cell r="BO116" t="str">
            <v>0.02</v>
          </cell>
          <cell r="BP116" t="str">
            <v>0.005</v>
          </cell>
          <cell r="BQ116" t="str">
            <v>-1</v>
          </cell>
          <cell r="BR116" t="str">
            <v>-1</v>
          </cell>
          <cell r="BS116" t="str">
            <v>7.2</v>
          </cell>
          <cell r="BT116" t="str">
            <v>-1</v>
          </cell>
          <cell r="BU116" t="str">
            <v>-1</v>
          </cell>
          <cell r="BV116" t="str">
            <v>-1</v>
          </cell>
          <cell r="BW116" t="str">
            <v>-1</v>
          </cell>
          <cell r="BX116" t="str">
            <v>-1</v>
          </cell>
          <cell r="BY116" t="str">
            <v>-1</v>
          </cell>
          <cell r="BZ116" t="str">
            <v/>
          </cell>
        </row>
        <row r="117">
          <cell r="B117" t="str">
            <v>女山湖湖心</v>
          </cell>
          <cell r="C117" t="str">
            <v>淮河流域</v>
          </cell>
          <cell r="D117" t="str">
            <v>安徽省</v>
          </cell>
          <cell r="E117" t="str">
            <v>滁州市</v>
          </cell>
          <cell r="F117" t="str">
            <v>滁州市</v>
          </cell>
          <cell r="G117" t="str">
            <v>明光市</v>
          </cell>
          <cell r="H117" t="str">
            <v>安徽省</v>
          </cell>
          <cell r="I117" t="str">
            <v>滁州市</v>
          </cell>
          <cell r="J117" t="str">
            <v>湖泊</v>
          </cell>
          <cell r="K117" t="str">
            <v>淮河水系</v>
          </cell>
          <cell r="L117" t="str">
            <v>湖库</v>
          </cell>
          <cell r="M117" t="str">
            <v>女山湖</v>
          </cell>
          <cell r="N117" t="str">
            <v>14511130036</v>
          </cell>
          <cell r="O117" t="str">
            <v>-</v>
          </cell>
        </row>
        <row r="117">
          <cell r="S117" t="str">
            <v>女山湖明光农业、渔业用水区</v>
          </cell>
          <cell r="T117" t="str">
            <v>新增</v>
          </cell>
          <cell r="U117" t="str">
            <v>—</v>
          </cell>
          <cell r="V117">
            <v>118.0961</v>
          </cell>
          <cell r="W117">
            <v>32.9583</v>
          </cell>
          <cell r="X117" t="str">
            <v>十四五</v>
          </cell>
          <cell r="Y117" t="str">
            <v>没有</v>
          </cell>
          <cell r="Z117" t="str">
            <v>-</v>
          </cell>
          <cell r="AA117" t="str">
            <v>2023</v>
          </cell>
          <cell r="AB117" t="str">
            <v>10</v>
          </cell>
          <cell r="AC117">
            <v>21</v>
          </cell>
          <cell r="AD117" t="str">
            <v>Ⅳ</v>
          </cell>
          <cell r="AE117" t="str">
            <v>Ⅱ</v>
          </cell>
          <cell r="AF117" t="str">
            <v>Ⅲ</v>
          </cell>
          <cell r="AG117" t="str">
            <v>总磷（0.2）</v>
          </cell>
          <cell r="AH117" t="str">
            <v>-</v>
          </cell>
          <cell r="AI117" t="str">
            <v>-</v>
          </cell>
          <cell r="AJ117" t="str">
            <v>总磷</v>
          </cell>
          <cell r="AK117" t="str">
            <v>高锰酸盐指数、总磷</v>
          </cell>
          <cell r="AL117" t="str">
            <v>总磷</v>
          </cell>
          <cell r="AM117" t="str">
            <v>2023-10-10</v>
          </cell>
          <cell r="AN117" t="str">
            <v>-1</v>
          </cell>
          <cell r="AO117" t="str">
            <v>21.4</v>
          </cell>
          <cell r="AP117" t="str">
            <v>-1</v>
          </cell>
          <cell r="AQ117" t="str">
            <v>-1</v>
          </cell>
          <cell r="AR117" t="str">
            <v>46.3</v>
          </cell>
          <cell r="AS117" t="str">
            <v>32</v>
          </cell>
          <cell r="AT117" t="str">
            <v>0.009</v>
          </cell>
          <cell r="AU117" t="str">
            <v>8</v>
          </cell>
          <cell r="AV117" t="str">
            <v>6.5</v>
          </cell>
          <cell r="AW117" t="str">
            <v>3.4</v>
          </cell>
          <cell r="AX117" t="str">
            <v>10.0</v>
          </cell>
          <cell r="AY117" t="str">
            <v>1.5</v>
          </cell>
          <cell r="AZ117" t="str">
            <v>0.11</v>
          </cell>
          <cell r="BA117" t="str">
            <v>0.060</v>
          </cell>
          <cell r="BB117" t="str">
            <v>1.56</v>
          </cell>
          <cell r="BC117" t="str">
            <v>0.001</v>
          </cell>
          <cell r="BD117" t="str">
            <v>0.003</v>
          </cell>
          <cell r="BE117" t="str">
            <v>0.634</v>
          </cell>
          <cell r="BF117" t="str">
            <v>0.0002</v>
          </cell>
          <cell r="BG117" t="str">
            <v>0.0002</v>
          </cell>
          <cell r="BH117" t="str">
            <v>0.00002</v>
          </cell>
          <cell r="BI117" t="str">
            <v>0.00002</v>
          </cell>
          <cell r="BJ117" t="str">
            <v>0.002</v>
          </cell>
          <cell r="BK117" t="str">
            <v>0.0002</v>
          </cell>
          <cell r="BL117" t="str">
            <v>0.002</v>
          </cell>
          <cell r="BM117" t="str">
            <v>0.0002</v>
          </cell>
          <cell r="BN117" t="str">
            <v>0.005</v>
          </cell>
          <cell r="BO117" t="str">
            <v>0.02</v>
          </cell>
          <cell r="BP117" t="str">
            <v>0.005</v>
          </cell>
          <cell r="BQ117" t="str">
            <v>-1</v>
          </cell>
          <cell r="BR117" t="str">
            <v>-1</v>
          </cell>
          <cell r="BS117" t="str">
            <v>34.1</v>
          </cell>
          <cell r="BT117" t="str">
            <v>-1</v>
          </cell>
          <cell r="BU117" t="str">
            <v>-1</v>
          </cell>
          <cell r="BV117" t="str">
            <v>-1</v>
          </cell>
          <cell r="BW117" t="str">
            <v>-1</v>
          </cell>
          <cell r="BX117" t="str">
            <v>-1</v>
          </cell>
          <cell r="BY117" t="str">
            <v>-1</v>
          </cell>
          <cell r="BZ117" t="str">
            <v/>
          </cell>
        </row>
        <row r="118">
          <cell r="B118" t="str">
            <v>七里湖</v>
          </cell>
          <cell r="C118" t="str">
            <v>淮河流域</v>
          </cell>
          <cell r="D118" t="str">
            <v>安徽省</v>
          </cell>
          <cell r="E118" t="str">
            <v>滁州市</v>
          </cell>
          <cell r="F118" t="str">
            <v>滁州市</v>
          </cell>
          <cell r="G118" t="str">
            <v>明光市</v>
          </cell>
          <cell r="H118" t="str">
            <v>安徽省</v>
          </cell>
          <cell r="I118" t="str">
            <v>滁州市</v>
          </cell>
          <cell r="J118" t="str">
            <v>湖泊</v>
          </cell>
          <cell r="K118" t="str">
            <v>淮河水系</v>
          </cell>
          <cell r="L118" t="str">
            <v>湖库</v>
          </cell>
          <cell r="M118" t="str">
            <v>七里湖</v>
          </cell>
          <cell r="N118" t="str">
            <v>14511130001</v>
          </cell>
          <cell r="O118" t="str">
            <v>-</v>
          </cell>
        </row>
        <row r="118">
          <cell r="S118" t="str">
            <v>七里湖明光渔业、农业用水区</v>
          </cell>
          <cell r="T118" t="str">
            <v>新增</v>
          </cell>
          <cell r="U118" t="str">
            <v>—</v>
          </cell>
          <cell r="V118">
            <v>118.2233</v>
          </cell>
          <cell r="W118">
            <v>32.9273</v>
          </cell>
          <cell r="X118" t="str">
            <v>十四五</v>
          </cell>
          <cell r="Y118" t="str">
            <v>没有</v>
          </cell>
          <cell r="Z118" t="str">
            <v>-</v>
          </cell>
          <cell r="AA118" t="str">
            <v>2023</v>
          </cell>
          <cell r="AB118" t="str">
            <v>10</v>
          </cell>
          <cell r="AC118">
            <v>21</v>
          </cell>
          <cell r="AD118" t="str">
            <v>Ⅳ</v>
          </cell>
          <cell r="AE118" t="str">
            <v>Ⅳ</v>
          </cell>
          <cell r="AF118" t="str">
            <v>Ⅴ</v>
          </cell>
          <cell r="AG118" t="str">
            <v>总磷（0.8）</v>
          </cell>
          <cell r="AH118" t="str">
            <v>总磷（0.4）</v>
          </cell>
          <cell r="AI118" t="str">
            <v>总磷（1.2）、高锰酸盐指数（1.0）、五日生化需氧量（0.8）</v>
          </cell>
          <cell r="AJ118" t="str">
            <v>总磷</v>
          </cell>
          <cell r="AK118" t="str">
            <v>总磷</v>
          </cell>
          <cell r="AL118" t="str">
            <v>总磷、高锰酸盐指数、五日生化需氧量</v>
          </cell>
          <cell r="AM118" t="str">
            <v>2023-10-10</v>
          </cell>
          <cell r="AN118" t="str">
            <v>-1</v>
          </cell>
          <cell r="AO118" t="str">
            <v>20.6</v>
          </cell>
          <cell r="AP118" t="str">
            <v>-1</v>
          </cell>
          <cell r="AQ118" t="str">
            <v>-1</v>
          </cell>
          <cell r="AR118" t="str">
            <v>52.8</v>
          </cell>
          <cell r="AS118" t="str">
            <v>26</v>
          </cell>
          <cell r="AT118" t="str">
            <v>0.014</v>
          </cell>
          <cell r="AU118" t="str">
            <v>8</v>
          </cell>
          <cell r="AV118" t="str">
            <v>7.9</v>
          </cell>
          <cell r="AW118" t="str">
            <v>3.3</v>
          </cell>
          <cell r="AX118" t="str">
            <v>8.0</v>
          </cell>
          <cell r="AY118" t="str">
            <v>1.4</v>
          </cell>
          <cell r="AZ118" t="str">
            <v>0.13</v>
          </cell>
          <cell r="BA118" t="str">
            <v>0.090</v>
          </cell>
          <cell r="BB118" t="str">
            <v>1.64</v>
          </cell>
          <cell r="BC118" t="str">
            <v>0.001</v>
          </cell>
          <cell r="BD118" t="str">
            <v>0.002</v>
          </cell>
          <cell r="BE118" t="str">
            <v>0.738</v>
          </cell>
          <cell r="BF118" t="str">
            <v>0.0002</v>
          </cell>
          <cell r="BG118" t="str">
            <v>0.0002</v>
          </cell>
          <cell r="BH118" t="str">
            <v>0.00002</v>
          </cell>
          <cell r="BI118" t="str">
            <v>0.00002</v>
          </cell>
          <cell r="BJ118" t="str">
            <v>0.002</v>
          </cell>
          <cell r="BK118" t="str">
            <v>0.0001</v>
          </cell>
          <cell r="BL118" t="str">
            <v>0.002</v>
          </cell>
          <cell r="BM118" t="str">
            <v>0.0002</v>
          </cell>
          <cell r="BN118" t="str">
            <v>0.005</v>
          </cell>
          <cell r="BO118" t="str">
            <v>0.02</v>
          </cell>
          <cell r="BP118" t="str">
            <v>0.005</v>
          </cell>
          <cell r="BQ118" t="str">
            <v>-1</v>
          </cell>
          <cell r="BR118" t="str">
            <v>-1</v>
          </cell>
          <cell r="BS118" t="str">
            <v>44.0</v>
          </cell>
          <cell r="BT118" t="str">
            <v>-1</v>
          </cell>
          <cell r="BU118" t="str">
            <v>-1</v>
          </cell>
          <cell r="BV118" t="str">
            <v>-1</v>
          </cell>
          <cell r="BW118" t="str">
            <v>-1</v>
          </cell>
          <cell r="BX118" t="str">
            <v>-1</v>
          </cell>
          <cell r="BY118" t="str">
            <v>-1</v>
          </cell>
          <cell r="BZ118" t="str">
            <v/>
          </cell>
        </row>
        <row r="119">
          <cell r="B119" t="str">
            <v>老白塔河入湖口</v>
          </cell>
          <cell r="C119" t="str">
            <v>淮河流域</v>
          </cell>
          <cell r="D119" t="str">
            <v>安徽省</v>
          </cell>
          <cell r="E119" t="str">
            <v>滁州市</v>
          </cell>
          <cell r="F119" t="str">
            <v>滁州市</v>
          </cell>
          <cell r="G119" t="str">
            <v>天长市</v>
          </cell>
          <cell r="H119" t="str">
            <v>安徽省</v>
          </cell>
          <cell r="I119" t="str">
            <v>滁州市</v>
          </cell>
          <cell r="J119" t="str">
            <v>入湖河流</v>
          </cell>
          <cell r="K119" t="str">
            <v>淮河水系</v>
          </cell>
          <cell r="L119" t="str">
            <v>河流</v>
          </cell>
          <cell r="M119" t="str">
            <v>老白塔河</v>
          </cell>
          <cell r="N119" t="str">
            <v>14511130104</v>
          </cell>
          <cell r="O119" t="str">
            <v>高邮湖</v>
          </cell>
        </row>
        <row r="119">
          <cell r="S119" t="str">
            <v>老白塔河天长农业用水区</v>
          </cell>
          <cell r="T119" t="str">
            <v>新增</v>
          </cell>
          <cell r="U119" t="str">
            <v>—</v>
          </cell>
          <cell r="V119">
            <v>119.1101</v>
          </cell>
          <cell r="W119">
            <v>32.7932</v>
          </cell>
          <cell r="X119" t="str">
            <v>十四五</v>
          </cell>
          <cell r="Y119" t="str">
            <v>没有</v>
          </cell>
          <cell r="Z119" t="str">
            <v>-</v>
          </cell>
          <cell r="AA119" t="str">
            <v>2023</v>
          </cell>
          <cell r="AB119" t="str">
            <v>10</v>
          </cell>
          <cell r="AC119">
            <v>21</v>
          </cell>
          <cell r="AD119" t="str">
            <v>Ⅲ</v>
          </cell>
          <cell r="AE119" t="str">
            <v>Ⅲ</v>
          </cell>
          <cell r="AF119" t="str">
            <v>Ⅲ</v>
          </cell>
          <cell r="AG119" t="str">
            <v>-</v>
          </cell>
          <cell r="AH119" t="str">
            <v>-</v>
          </cell>
          <cell r="AI119" t="str">
            <v>-</v>
          </cell>
          <cell r="AJ119" t="str">
            <v>溶解氧、五日生化需氧量、化学需氧量、高锰酸盐指数</v>
          </cell>
          <cell r="AK119" t="str">
            <v>溶解氧</v>
          </cell>
          <cell r="AL119" t="str">
            <v>溶解氧、五日生化需氧量、化学需氧量、高锰酸盐指数</v>
          </cell>
          <cell r="AM119" t="str">
            <v>2023-10-11</v>
          </cell>
          <cell r="AN119" t="str">
            <v>-1</v>
          </cell>
          <cell r="AO119" t="str">
            <v>22.0</v>
          </cell>
          <cell r="AP119" t="str">
            <v>-1</v>
          </cell>
          <cell r="AQ119" t="str">
            <v>-1</v>
          </cell>
          <cell r="AR119" t="str">
            <v>43.1</v>
          </cell>
          <cell r="AS119" t="str">
            <v>-1</v>
          </cell>
          <cell r="AT119" t="str">
            <v>-1</v>
          </cell>
          <cell r="AU119" t="str">
            <v>8</v>
          </cell>
          <cell r="AV119" t="str">
            <v>5.2</v>
          </cell>
          <cell r="AW119" t="str">
            <v>4.3</v>
          </cell>
          <cell r="AX119" t="str">
            <v>17.0</v>
          </cell>
          <cell r="AY119" t="str">
            <v>3.4</v>
          </cell>
          <cell r="AZ119" t="str">
            <v>0.05</v>
          </cell>
          <cell r="BA119" t="str">
            <v>0.060</v>
          </cell>
          <cell r="BB119" t="str">
            <v>0.51</v>
          </cell>
          <cell r="BC119" t="str">
            <v>0.001</v>
          </cell>
          <cell r="BD119" t="str">
            <v>0.002</v>
          </cell>
          <cell r="BE119" t="str">
            <v>0.540</v>
          </cell>
          <cell r="BF119" t="str">
            <v>0.0002</v>
          </cell>
          <cell r="BG119" t="str">
            <v>0.0019</v>
          </cell>
          <cell r="BH119" t="str">
            <v>0.00002</v>
          </cell>
          <cell r="BI119" t="str">
            <v>0.00002</v>
          </cell>
          <cell r="BJ119" t="str">
            <v>0.002</v>
          </cell>
          <cell r="BK119" t="str">
            <v>0.0002</v>
          </cell>
          <cell r="BL119" t="str">
            <v>0.002</v>
          </cell>
          <cell r="BM119" t="str">
            <v>0.0002</v>
          </cell>
          <cell r="BN119" t="str">
            <v>0.005</v>
          </cell>
          <cell r="BO119" t="str">
            <v>0.02</v>
          </cell>
          <cell r="BP119" t="str">
            <v>0.005</v>
          </cell>
          <cell r="BQ119" t="str">
            <v>-1</v>
          </cell>
          <cell r="BR119" t="str">
            <v>-1</v>
          </cell>
          <cell r="BS119" t="str">
            <v>33.3</v>
          </cell>
          <cell r="BT119" t="str">
            <v>-1</v>
          </cell>
          <cell r="BU119" t="str">
            <v>-1</v>
          </cell>
          <cell r="BV119" t="str">
            <v>-1</v>
          </cell>
          <cell r="BW119" t="str">
            <v>-1</v>
          </cell>
          <cell r="BX119" t="str">
            <v>-1</v>
          </cell>
          <cell r="BY119" t="str">
            <v>-1</v>
          </cell>
          <cell r="BZ119" t="str">
            <v/>
          </cell>
        </row>
        <row r="120">
          <cell r="B120" t="str">
            <v>刘府河入天河湖口</v>
          </cell>
          <cell r="C120" t="str">
            <v>淮河流域</v>
          </cell>
          <cell r="D120" t="str">
            <v>安徽省</v>
          </cell>
          <cell r="E120" t="str">
            <v>滁州市</v>
          </cell>
          <cell r="F120" t="str">
            <v>滁州市</v>
          </cell>
          <cell r="G120" t="str">
            <v>凤阳县</v>
          </cell>
          <cell r="H120" t="str">
            <v>安徽省</v>
          </cell>
          <cell r="I120" t="str">
            <v>滁州市</v>
          </cell>
          <cell r="J120" t="str">
            <v>二级</v>
          </cell>
          <cell r="K120" t="str">
            <v>淮河水系</v>
          </cell>
          <cell r="L120" t="str">
            <v>河流</v>
          </cell>
          <cell r="M120" t="str">
            <v>刘府河</v>
          </cell>
          <cell r="N120" t="str">
            <v>14510320020</v>
          </cell>
          <cell r="O120" t="str">
            <v>天河</v>
          </cell>
        </row>
        <row r="120">
          <cell r="S120" t="str">
            <v/>
          </cell>
          <cell r="T120" t="str">
            <v>新增</v>
          </cell>
          <cell r="U120" t="str">
            <v>市界（滁州市-蚌埠市）</v>
          </cell>
          <cell r="V120">
            <v>117.292</v>
          </cell>
          <cell r="W120">
            <v>32.8186</v>
          </cell>
          <cell r="X120" t="str">
            <v>十四五</v>
          </cell>
          <cell r="Y120" t="str">
            <v>没有</v>
          </cell>
          <cell r="Z120" t="str">
            <v>-</v>
          </cell>
          <cell r="AA120" t="str">
            <v>2023</v>
          </cell>
          <cell r="AB120" t="str">
            <v>10</v>
          </cell>
          <cell r="AC120">
            <v>21</v>
          </cell>
          <cell r="AD120" t="str">
            <v>Ⅲ</v>
          </cell>
          <cell r="AE120" t="str">
            <v>Ⅲ</v>
          </cell>
          <cell r="AF120" t="str">
            <v>劣Ⅴ</v>
          </cell>
          <cell r="AG120" t="str">
            <v>-</v>
          </cell>
          <cell r="AH120" t="str">
            <v>-</v>
          </cell>
          <cell r="AI120" t="str">
            <v>氟化物（1.6）、高锰酸盐指数（0.2）、氨氮（0.2）、化学需氧量（0.2）</v>
          </cell>
          <cell r="AJ120" t="str">
            <v>溶解氧、高锰酸盐指数、氨氮、总磷</v>
          </cell>
          <cell r="AK120" t="str">
            <v>溶解氧、五日生化需氧量、高锰酸盐指数、总磷</v>
          </cell>
          <cell r="AL120" t="str">
            <v>氟化物</v>
          </cell>
          <cell r="AM120" t="str">
            <v>2023-10-09</v>
          </cell>
          <cell r="AN120" t="str">
            <v>-1</v>
          </cell>
          <cell r="AO120" t="str">
            <v>22.5</v>
          </cell>
          <cell r="AP120" t="str">
            <v>-1</v>
          </cell>
          <cell r="AQ120" t="str">
            <v>-1</v>
          </cell>
          <cell r="AR120" t="str">
            <v>69.2</v>
          </cell>
          <cell r="AS120" t="str">
            <v>-1</v>
          </cell>
          <cell r="AT120" t="str">
            <v>-1</v>
          </cell>
          <cell r="AU120" t="str">
            <v>8</v>
          </cell>
          <cell r="AV120" t="str">
            <v>5.8</v>
          </cell>
          <cell r="AW120" t="str">
            <v>5.0</v>
          </cell>
          <cell r="AX120" t="str">
            <v>15.0</v>
          </cell>
          <cell r="AY120" t="str">
            <v>2.4</v>
          </cell>
          <cell r="AZ120" t="str">
            <v>0.61</v>
          </cell>
          <cell r="BA120" t="str">
            <v>0.190</v>
          </cell>
          <cell r="BB120" t="str">
            <v>3.06</v>
          </cell>
          <cell r="BC120" t="str">
            <v>0.002</v>
          </cell>
          <cell r="BD120" t="str">
            <v>0.001</v>
          </cell>
          <cell r="BE120" t="str">
            <v>0.507</v>
          </cell>
          <cell r="BF120" t="str">
            <v>0.0002</v>
          </cell>
          <cell r="BG120" t="str">
            <v>0.0025</v>
          </cell>
          <cell r="BH120" t="str">
            <v>0.00002</v>
          </cell>
          <cell r="BI120" t="str">
            <v>0.00002</v>
          </cell>
          <cell r="BJ120" t="str">
            <v>0.002</v>
          </cell>
          <cell r="BK120" t="str">
            <v>0.00004</v>
          </cell>
          <cell r="BL120" t="str">
            <v>0.0005</v>
          </cell>
          <cell r="BM120" t="str">
            <v>0.0002</v>
          </cell>
          <cell r="BN120" t="str">
            <v>0.005</v>
          </cell>
          <cell r="BO120" t="str">
            <v>0.02</v>
          </cell>
          <cell r="BP120" t="str">
            <v>0.005</v>
          </cell>
          <cell r="BQ120" t="str">
            <v>-1</v>
          </cell>
          <cell r="BR120" t="str">
            <v>-1</v>
          </cell>
          <cell r="BS120" t="str">
            <v>14.6</v>
          </cell>
          <cell r="BT120" t="str">
            <v>-1</v>
          </cell>
          <cell r="BU120" t="str">
            <v>-1</v>
          </cell>
          <cell r="BV120" t="str">
            <v>-1</v>
          </cell>
          <cell r="BW120" t="str">
            <v>-1</v>
          </cell>
          <cell r="BX120" t="str">
            <v>-1</v>
          </cell>
          <cell r="BY120" t="str">
            <v>-1</v>
          </cell>
          <cell r="BZ120" t="str">
            <v/>
          </cell>
        </row>
        <row r="121">
          <cell r="B121" t="str">
            <v>三和集</v>
          </cell>
          <cell r="C121" t="str">
            <v>淮河流域</v>
          </cell>
          <cell r="D121" t="str">
            <v>安徽省</v>
          </cell>
          <cell r="E121" t="str">
            <v>滁州市</v>
          </cell>
          <cell r="F121" t="str">
            <v>滁州市</v>
          </cell>
          <cell r="G121" t="str">
            <v>定远县、南谯区、肥东县</v>
          </cell>
          <cell r="H121" t="str">
            <v>安徽省</v>
          </cell>
          <cell r="I121" t="str">
            <v>滁州市</v>
          </cell>
          <cell r="J121" t="str">
            <v>入湖河流</v>
          </cell>
          <cell r="K121" t="str">
            <v>淮河水系</v>
          </cell>
          <cell r="L121" t="str">
            <v>河流</v>
          </cell>
          <cell r="M121" t="str">
            <v>池河</v>
          </cell>
          <cell r="N121" t="str">
            <v>14511130056</v>
          </cell>
          <cell r="O121" t="str">
            <v>女山湖</v>
          </cell>
        </row>
        <row r="121">
          <cell r="S121" t="str">
            <v>池河定远、明光农业用水区</v>
          </cell>
          <cell r="T121" t="str">
            <v>新增</v>
          </cell>
          <cell r="U121" t="str">
            <v>—</v>
          </cell>
          <cell r="V121">
            <v>117.9376</v>
          </cell>
          <cell r="W121">
            <v>32.655</v>
          </cell>
          <cell r="X121" t="str">
            <v>十四五</v>
          </cell>
          <cell r="Y121" t="str">
            <v>没有</v>
          </cell>
          <cell r="Z121" t="str">
            <v>-</v>
          </cell>
          <cell r="AA121" t="str">
            <v>2023</v>
          </cell>
          <cell r="AB121" t="str">
            <v>10</v>
          </cell>
          <cell r="AC121">
            <v>21</v>
          </cell>
          <cell r="AD121" t="str">
            <v>Ⅲ</v>
          </cell>
          <cell r="AE121" t="str">
            <v>Ⅲ</v>
          </cell>
          <cell r="AF121" t="str">
            <v>Ⅳ</v>
          </cell>
          <cell r="AG121" t="str">
            <v>-</v>
          </cell>
          <cell r="AH121" t="str">
            <v>-</v>
          </cell>
          <cell r="AI121" t="str">
            <v>高锰酸盐指数（0.3）、五日生化需氧量（0.1）</v>
          </cell>
          <cell r="AJ121" t="str">
            <v>溶解氧、化学需氧量、高锰酸盐指数</v>
          </cell>
          <cell r="AK121" t="str">
            <v>化学需氧量、高锰酸盐指数</v>
          </cell>
          <cell r="AL121" t="str">
            <v>高锰酸盐指数、五日生化需氧量</v>
          </cell>
          <cell r="AM121" t="str">
            <v>2023-10-07</v>
          </cell>
          <cell r="AN121" t="str">
            <v>-1</v>
          </cell>
          <cell r="AO121" t="str">
            <v>22.4</v>
          </cell>
          <cell r="AP121" t="str">
            <v>-1</v>
          </cell>
          <cell r="AQ121" t="str">
            <v>-1</v>
          </cell>
          <cell r="AR121" t="str">
            <v>53.8</v>
          </cell>
          <cell r="AS121" t="str">
            <v>-1</v>
          </cell>
          <cell r="AT121" t="str">
            <v>-1</v>
          </cell>
          <cell r="AU121" t="str">
            <v>7</v>
          </cell>
          <cell r="AV121" t="str">
            <v>5.8</v>
          </cell>
          <cell r="AW121" t="str">
            <v>4.6</v>
          </cell>
          <cell r="AX121" t="str">
            <v>17.0</v>
          </cell>
          <cell r="AY121" t="str">
            <v>2.2</v>
          </cell>
          <cell r="AZ121" t="str">
            <v>0.12</v>
          </cell>
          <cell r="BA121" t="str">
            <v>0.050</v>
          </cell>
          <cell r="BB121" t="str">
            <v>1.68</v>
          </cell>
          <cell r="BC121" t="str">
            <v>0.001</v>
          </cell>
          <cell r="BD121" t="str">
            <v>0.003</v>
          </cell>
          <cell r="BE121" t="str">
            <v>0.808</v>
          </cell>
          <cell r="BF121" t="str">
            <v>0.0002</v>
          </cell>
          <cell r="BG121" t="str">
            <v>0.0002</v>
          </cell>
          <cell r="BH121" t="str">
            <v>0.00002</v>
          </cell>
          <cell r="BI121" t="str">
            <v>0.00018</v>
          </cell>
          <cell r="BJ121" t="str">
            <v>0.002</v>
          </cell>
          <cell r="BK121" t="str">
            <v>0.002</v>
          </cell>
          <cell r="BL121" t="str">
            <v>0.002</v>
          </cell>
          <cell r="BM121" t="str">
            <v>0.0002</v>
          </cell>
          <cell r="BN121" t="str">
            <v>0.005</v>
          </cell>
          <cell r="BO121" t="str">
            <v>0.02</v>
          </cell>
          <cell r="BP121" t="str">
            <v>0.005</v>
          </cell>
          <cell r="BQ121" t="str">
            <v>-1</v>
          </cell>
          <cell r="BR121" t="str">
            <v>-1</v>
          </cell>
          <cell r="BS121" t="str">
            <v>16.6</v>
          </cell>
          <cell r="BT121" t="str">
            <v>-1</v>
          </cell>
          <cell r="BU121" t="str">
            <v>-1</v>
          </cell>
          <cell r="BV121" t="str">
            <v>-1</v>
          </cell>
          <cell r="BW121" t="str">
            <v>-1</v>
          </cell>
          <cell r="BX121" t="str">
            <v>-1</v>
          </cell>
          <cell r="BY121" t="str">
            <v>-1</v>
          </cell>
          <cell r="BZ121" t="str">
            <v/>
          </cell>
        </row>
        <row r="122">
          <cell r="B122" t="str">
            <v>清流河口</v>
          </cell>
          <cell r="C122" t="str">
            <v>长江流域</v>
          </cell>
          <cell r="D122" t="str">
            <v>安徽省</v>
          </cell>
          <cell r="E122" t="str">
            <v>滁州市</v>
          </cell>
          <cell r="F122" t="str">
            <v>滁州市</v>
          </cell>
          <cell r="G122" t="str">
            <v>来安县、南谯区</v>
          </cell>
          <cell r="H122" t="str">
            <v>安徽省</v>
          </cell>
          <cell r="I122" t="str">
            <v>滁州市</v>
          </cell>
          <cell r="J122" t="str">
            <v>二级</v>
          </cell>
          <cell r="K122" t="str">
            <v>长江水系</v>
          </cell>
          <cell r="L122" t="str">
            <v>河流</v>
          </cell>
          <cell r="M122" t="str">
            <v>清流河</v>
          </cell>
          <cell r="N122" t="str">
            <v>14502050290</v>
          </cell>
          <cell r="O122" t="str">
            <v>滁河</v>
          </cell>
        </row>
        <row r="122">
          <cell r="S122" t="str">
            <v>清流河皖苏缓冲区</v>
          </cell>
          <cell r="T122" t="str">
            <v>新增</v>
          </cell>
          <cell r="U122" t="str">
            <v>省界（皖-苏）</v>
          </cell>
          <cell r="V122">
            <v>118.5849</v>
          </cell>
          <cell r="W122">
            <v>32.2031</v>
          </cell>
          <cell r="X122" t="str">
            <v>十四五</v>
          </cell>
          <cell r="Y122" t="str">
            <v>有</v>
          </cell>
          <cell r="Z122" t="str">
            <v>固定站</v>
          </cell>
          <cell r="AA122" t="str">
            <v>2023</v>
          </cell>
          <cell r="AB122" t="str">
            <v>10</v>
          </cell>
          <cell r="AC122">
            <v>21</v>
          </cell>
          <cell r="AD122" t="str">
            <v>Ⅳ</v>
          </cell>
          <cell r="AE122" t="str">
            <v>Ⅳ</v>
          </cell>
          <cell r="AF122" t="str">
            <v>Ⅲ</v>
          </cell>
          <cell r="AG122" t="str">
            <v>化学需氧量（0.2）</v>
          </cell>
          <cell r="AH122" t="str">
            <v>溶解氧</v>
          </cell>
          <cell r="AI122" t="str">
            <v>-</v>
          </cell>
          <cell r="AJ122" t="str">
            <v>化学需氧量</v>
          </cell>
          <cell r="AK122" t="str">
            <v>溶解氧</v>
          </cell>
          <cell r="AL122" t="str">
            <v>化学需氧量、高锰酸盐指数</v>
          </cell>
          <cell r="AM122" t="str">
            <v>2023-10-16</v>
          </cell>
          <cell r="AN122" t="str">
            <v>-1</v>
          </cell>
          <cell r="AO122" t="str">
            <v>22.7</v>
          </cell>
          <cell r="AP122" t="str">
            <v>-1</v>
          </cell>
          <cell r="AQ122" t="str">
            <v>-1</v>
          </cell>
          <cell r="AR122" t="str">
            <v>69.4</v>
          </cell>
          <cell r="AS122" t="str">
            <v>-1</v>
          </cell>
          <cell r="AT122" t="str">
            <v>-1</v>
          </cell>
          <cell r="AU122" t="str">
            <v>8</v>
          </cell>
          <cell r="AV122" t="str">
            <v>6.3</v>
          </cell>
          <cell r="AW122" t="str">
            <v>5.6</v>
          </cell>
          <cell r="AX122" t="str">
            <v>23.0</v>
          </cell>
          <cell r="AY122" t="str">
            <v>3.0</v>
          </cell>
          <cell r="AZ122" t="str">
            <v>0.10</v>
          </cell>
          <cell r="BA122" t="str">
            <v>0.082</v>
          </cell>
          <cell r="BB122" t="str">
            <v>2.62</v>
          </cell>
          <cell r="BC122" t="str">
            <v>0.001</v>
          </cell>
          <cell r="BD122" t="str">
            <v>0.002</v>
          </cell>
          <cell r="BE122" t="str">
            <v>0.557</v>
          </cell>
          <cell r="BF122" t="str">
            <v>0.0002</v>
          </cell>
          <cell r="BG122" t="str">
            <v>0.0014</v>
          </cell>
          <cell r="BH122" t="str">
            <v>0.00002</v>
          </cell>
          <cell r="BI122" t="str">
            <v>0.00002</v>
          </cell>
          <cell r="BJ122" t="str">
            <v>0.002</v>
          </cell>
          <cell r="BK122" t="str">
            <v>0.00004</v>
          </cell>
          <cell r="BL122" t="str">
            <v>0.002</v>
          </cell>
          <cell r="BM122" t="str">
            <v>0.0002</v>
          </cell>
          <cell r="BN122" t="str">
            <v>0.005</v>
          </cell>
          <cell r="BO122" t="str">
            <v>0.02</v>
          </cell>
          <cell r="BP122" t="str">
            <v>0.005</v>
          </cell>
          <cell r="BQ122" t="str">
            <v>-1</v>
          </cell>
          <cell r="BR122" t="str">
            <v>-1</v>
          </cell>
          <cell r="BS122" t="str">
            <v>32.0</v>
          </cell>
          <cell r="BT122" t="str">
            <v>-1</v>
          </cell>
          <cell r="BU122" t="str">
            <v>-1</v>
          </cell>
          <cell r="BV122" t="str">
            <v>-1</v>
          </cell>
          <cell r="BW122" t="str">
            <v>-1</v>
          </cell>
          <cell r="BX122" t="str">
            <v>-1</v>
          </cell>
          <cell r="BY122" t="str">
            <v>-1</v>
          </cell>
          <cell r="BZ122" t="str">
            <v/>
          </cell>
        </row>
        <row r="123">
          <cell r="B123" t="str">
            <v>百道河</v>
          </cell>
          <cell r="C123" t="str">
            <v>长江流域</v>
          </cell>
          <cell r="D123" t="str">
            <v>安徽省</v>
          </cell>
          <cell r="E123" t="str">
            <v>滁州市</v>
          </cell>
          <cell r="F123" t="str">
            <v>滁州市</v>
          </cell>
          <cell r="G123" t="str">
            <v>明光市</v>
          </cell>
          <cell r="H123" t="str">
            <v>安徽省</v>
          </cell>
          <cell r="I123" t="str">
            <v>滁州市</v>
          </cell>
          <cell r="J123" t="str">
            <v>二级</v>
          </cell>
          <cell r="K123" t="str">
            <v>长江水系</v>
          </cell>
          <cell r="L123" t="str">
            <v>河流</v>
          </cell>
          <cell r="M123" t="str">
            <v>清流河</v>
          </cell>
          <cell r="N123" t="str">
            <v>14502050290</v>
          </cell>
          <cell r="O123" t="str">
            <v>滁河</v>
          </cell>
        </row>
        <row r="123">
          <cell r="S123" t="str">
            <v>清流河滁州源头水保护区</v>
          </cell>
          <cell r="T123" t="str">
            <v>新增</v>
          </cell>
          <cell r="U123" t="str">
            <v>—</v>
          </cell>
          <cell r="V123">
            <v>118.2765</v>
          </cell>
          <cell r="W123">
            <v>32.4855</v>
          </cell>
          <cell r="X123" t="str">
            <v>十四五</v>
          </cell>
          <cell r="Y123" t="str">
            <v>没有</v>
          </cell>
          <cell r="Z123" t="str">
            <v>-</v>
          </cell>
          <cell r="AA123" t="str">
            <v>2023</v>
          </cell>
          <cell r="AB123" t="str">
            <v>10</v>
          </cell>
          <cell r="AC123">
            <v>21</v>
          </cell>
          <cell r="AD123" t="str">
            <v>Ⅲ</v>
          </cell>
          <cell r="AE123" t="str">
            <v>Ⅲ</v>
          </cell>
          <cell r="AF123" t="str">
            <v>Ⅲ</v>
          </cell>
          <cell r="AG123" t="str">
            <v>-</v>
          </cell>
          <cell r="AH123" t="str">
            <v>-</v>
          </cell>
          <cell r="AI123" t="str">
            <v>-</v>
          </cell>
          <cell r="AJ123" t="str">
            <v>化学需氧量</v>
          </cell>
          <cell r="AK123" t="str">
            <v>溶解氧、化学需氧量、高锰酸盐指数</v>
          </cell>
          <cell r="AL123" t="str">
            <v>高锰酸盐指数</v>
          </cell>
          <cell r="AM123" t="str">
            <v>2023-10-12</v>
          </cell>
          <cell r="AN123" t="str">
            <v>-1</v>
          </cell>
          <cell r="AO123" t="str">
            <v>19.3</v>
          </cell>
          <cell r="AP123" t="str">
            <v>-1</v>
          </cell>
          <cell r="AQ123" t="str">
            <v>-1</v>
          </cell>
          <cell r="AR123" t="str">
            <v>33.8</v>
          </cell>
          <cell r="AS123" t="str">
            <v>-1</v>
          </cell>
          <cell r="AT123" t="str">
            <v>-1</v>
          </cell>
          <cell r="AU123" t="str">
            <v>7</v>
          </cell>
          <cell r="AV123" t="str">
            <v>6.2</v>
          </cell>
          <cell r="AW123" t="str">
            <v>3.8</v>
          </cell>
          <cell r="AX123" t="str">
            <v>17.0</v>
          </cell>
          <cell r="AY123" t="str">
            <v>1.1</v>
          </cell>
          <cell r="AZ123" t="str">
            <v>0.10</v>
          </cell>
          <cell r="BA123" t="str">
            <v>0.060</v>
          </cell>
          <cell r="BB123" t="str">
            <v>1.39</v>
          </cell>
          <cell r="BC123" t="str">
            <v>0.001</v>
          </cell>
          <cell r="BD123" t="str">
            <v>0.002</v>
          </cell>
          <cell r="BE123" t="str">
            <v>0.257</v>
          </cell>
          <cell r="BF123" t="str">
            <v>0.0002</v>
          </cell>
          <cell r="BG123" t="str">
            <v>0.0013</v>
          </cell>
          <cell r="BH123" t="str">
            <v>0.00002</v>
          </cell>
          <cell r="BI123" t="str">
            <v>0.00002</v>
          </cell>
          <cell r="BJ123" t="str">
            <v>0.002</v>
          </cell>
          <cell r="BK123" t="str">
            <v>0.00004</v>
          </cell>
          <cell r="BL123" t="str">
            <v>0.002</v>
          </cell>
          <cell r="BM123" t="str">
            <v>0.0002</v>
          </cell>
          <cell r="BN123" t="str">
            <v>0.005</v>
          </cell>
          <cell r="BO123" t="str">
            <v>0.02</v>
          </cell>
          <cell r="BP123" t="str">
            <v>0.005</v>
          </cell>
          <cell r="BQ123" t="str">
            <v>-1</v>
          </cell>
          <cell r="BR123" t="str">
            <v>-1</v>
          </cell>
          <cell r="BS123" t="str">
            <v>49.5</v>
          </cell>
          <cell r="BT123" t="str">
            <v>-1</v>
          </cell>
          <cell r="BU123" t="str">
            <v>-1</v>
          </cell>
          <cell r="BV123" t="str">
            <v>-1</v>
          </cell>
          <cell r="BW123" t="str">
            <v>-1</v>
          </cell>
          <cell r="BX123" t="str">
            <v>-1</v>
          </cell>
          <cell r="BY123" t="str">
            <v>-1</v>
          </cell>
          <cell r="BZ123" t="str">
            <v/>
          </cell>
        </row>
        <row r="124">
          <cell r="B124" t="str">
            <v>沛河河口</v>
          </cell>
          <cell r="C124" t="str">
            <v>长江流域</v>
          </cell>
          <cell r="D124" t="str">
            <v>安徽省</v>
          </cell>
          <cell r="E124" t="str">
            <v>滁州市</v>
          </cell>
          <cell r="F124" t="str">
            <v>滁州市</v>
          </cell>
          <cell r="G124" t="str">
            <v>来安县</v>
          </cell>
          <cell r="H124" t="str">
            <v>安徽省</v>
          </cell>
          <cell r="I124" t="str">
            <v>滁州市</v>
          </cell>
          <cell r="J124" t="str">
            <v>二级</v>
          </cell>
          <cell r="K124" t="str">
            <v>长江水系</v>
          </cell>
          <cell r="L124" t="str">
            <v>河流</v>
          </cell>
          <cell r="M124" t="str">
            <v>沛河</v>
          </cell>
          <cell r="N124" t="str">
            <v>14502050248</v>
          </cell>
          <cell r="O124" t="str">
            <v>滁河</v>
          </cell>
        </row>
        <row r="124">
          <cell r="S124" t="str">
            <v/>
          </cell>
          <cell r="T124" t="str">
            <v>新增</v>
          </cell>
          <cell r="U124" t="str">
            <v>省界（皖-苏）</v>
          </cell>
          <cell r="V124">
            <v>118.6477</v>
          </cell>
          <cell r="W124">
            <v>32.3003</v>
          </cell>
          <cell r="X124" t="str">
            <v>十四五</v>
          </cell>
          <cell r="Y124" t="str">
            <v>没有</v>
          </cell>
          <cell r="Z124" t="str">
            <v>-</v>
          </cell>
          <cell r="AA124" t="str">
            <v>2023</v>
          </cell>
          <cell r="AB124" t="str">
            <v>10</v>
          </cell>
          <cell r="AC124">
            <v>21</v>
          </cell>
          <cell r="AD124" t="str">
            <v>Ⅲ</v>
          </cell>
          <cell r="AE124" t="str">
            <v>Ⅳ</v>
          </cell>
          <cell r="AF124" t="str">
            <v>Ⅳ</v>
          </cell>
          <cell r="AG124" t="str">
            <v>-</v>
          </cell>
          <cell r="AH124" t="str">
            <v>化学需氧量（0.2）、高锰酸盐指数（0.07）</v>
          </cell>
          <cell r="AI124" t="str">
            <v>高锰酸盐指数（0.1）</v>
          </cell>
          <cell r="AJ124" t="str">
            <v>化学需氧量、高锰酸盐指数、总磷</v>
          </cell>
          <cell r="AK124" t="str">
            <v>化学需氧量、高锰酸盐指数</v>
          </cell>
          <cell r="AL124" t="str">
            <v>高锰酸盐指数</v>
          </cell>
          <cell r="AM124" t="str">
            <v>2023-10-12</v>
          </cell>
          <cell r="AN124" t="str">
            <v>-1</v>
          </cell>
          <cell r="AO124" t="str">
            <v>22.5</v>
          </cell>
          <cell r="AP124" t="str">
            <v>-1</v>
          </cell>
          <cell r="AQ124" t="str">
            <v>-1</v>
          </cell>
          <cell r="AR124" t="str">
            <v>52.1</v>
          </cell>
          <cell r="AS124" t="str">
            <v>-1</v>
          </cell>
          <cell r="AT124" t="str">
            <v>-1</v>
          </cell>
          <cell r="AU124" t="str">
            <v>8</v>
          </cell>
          <cell r="AV124" t="str">
            <v>6.1</v>
          </cell>
          <cell r="AW124" t="str">
            <v>4.2</v>
          </cell>
          <cell r="AX124" t="str">
            <v>20.0</v>
          </cell>
          <cell r="AY124" t="str">
            <v>2.5</v>
          </cell>
          <cell r="AZ124" t="str">
            <v>0.11</v>
          </cell>
          <cell r="BA124" t="str">
            <v>0.120</v>
          </cell>
          <cell r="BB124" t="str">
            <v>1.23</v>
          </cell>
          <cell r="BC124" t="str">
            <v>0.001</v>
          </cell>
          <cell r="BD124" t="str">
            <v>0.002</v>
          </cell>
          <cell r="BE124" t="str">
            <v>0.536</v>
          </cell>
          <cell r="BF124" t="str">
            <v>0.0002</v>
          </cell>
          <cell r="BG124" t="str">
            <v>0.0017</v>
          </cell>
          <cell r="BH124" t="str">
            <v>0.00002</v>
          </cell>
          <cell r="BI124" t="str">
            <v>0.00002</v>
          </cell>
          <cell r="BJ124" t="str">
            <v>0.002</v>
          </cell>
          <cell r="BK124" t="str">
            <v>0.00004</v>
          </cell>
          <cell r="BL124" t="str">
            <v>0.002</v>
          </cell>
          <cell r="BM124" t="str">
            <v>0.0002</v>
          </cell>
          <cell r="BN124" t="str">
            <v>0.005</v>
          </cell>
          <cell r="BO124" t="str">
            <v>0.02</v>
          </cell>
          <cell r="BP124" t="str">
            <v>0.005</v>
          </cell>
          <cell r="BQ124" t="str">
            <v>-1</v>
          </cell>
          <cell r="BR124" t="str">
            <v>-1</v>
          </cell>
          <cell r="BS124" t="str">
            <v>93.6</v>
          </cell>
          <cell r="BT124" t="str">
            <v>-1</v>
          </cell>
          <cell r="BU124" t="str">
            <v>-1</v>
          </cell>
          <cell r="BV124" t="str">
            <v>-1</v>
          </cell>
          <cell r="BW124" t="str">
            <v>-1</v>
          </cell>
          <cell r="BX124" t="str">
            <v>-1</v>
          </cell>
          <cell r="BY124" t="str">
            <v>-1</v>
          </cell>
          <cell r="BZ124" t="str">
            <v/>
          </cell>
        </row>
        <row r="125">
          <cell r="B125" t="str">
            <v>城西水库二水厂</v>
          </cell>
          <cell r="C125" t="str">
            <v>长江流域</v>
          </cell>
          <cell r="D125" t="str">
            <v>安徽省</v>
          </cell>
          <cell r="E125" t="str">
            <v>滁州市</v>
          </cell>
          <cell r="F125" t="str">
            <v>滁州市</v>
          </cell>
          <cell r="G125" t="str">
            <v>琅琊区、南谯区</v>
          </cell>
          <cell r="H125" t="str">
            <v>安徽省</v>
          </cell>
          <cell r="I125" t="str">
            <v>滁州市</v>
          </cell>
          <cell r="J125" t="str">
            <v>水库</v>
          </cell>
          <cell r="K125" t="str">
            <v>长江水系</v>
          </cell>
          <cell r="L125" t="str">
            <v>湖库</v>
          </cell>
          <cell r="M125" t="str">
            <v>城西水库</v>
          </cell>
          <cell r="N125" t="str">
            <v>14502050095</v>
          </cell>
          <cell r="O125" t="str">
            <v>-</v>
          </cell>
        </row>
        <row r="125">
          <cell r="S125" t="str">
            <v>清流河城西水库滁州饮用水源区</v>
          </cell>
          <cell r="T125" t="str">
            <v>新增</v>
          </cell>
          <cell r="U125" t="str">
            <v>—</v>
          </cell>
          <cell r="V125">
            <v>118.2894</v>
          </cell>
          <cell r="W125">
            <v>32.3114</v>
          </cell>
          <cell r="X125" t="str">
            <v>十四五</v>
          </cell>
          <cell r="Y125" t="str">
            <v>没有</v>
          </cell>
          <cell r="Z125" t="str">
            <v>-</v>
          </cell>
          <cell r="AA125" t="str">
            <v>2023</v>
          </cell>
          <cell r="AB125" t="str">
            <v>10</v>
          </cell>
          <cell r="AC125">
            <v>21</v>
          </cell>
          <cell r="AD125" t="str">
            <v>Ⅲ</v>
          </cell>
          <cell r="AE125" t="str">
            <v>Ⅲ</v>
          </cell>
          <cell r="AF125" t="str">
            <v>Ⅲ</v>
          </cell>
          <cell r="AG125" t="str">
            <v>-</v>
          </cell>
          <cell r="AH125" t="str">
            <v>-</v>
          </cell>
          <cell r="AI125" t="str">
            <v>-</v>
          </cell>
          <cell r="AJ125" t="str">
            <v>总磷</v>
          </cell>
          <cell r="AK125" t="str">
            <v>溶解氧、总磷</v>
          </cell>
          <cell r="AL125" t="str">
            <v>总磷</v>
          </cell>
          <cell r="AM125" t="str">
            <v>2023-10-16</v>
          </cell>
          <cell r="AN125" t="str">
            <v>-1</v>
          </cell>
          <cell r="AO125" t="str">
            <v>21.2</v>
          </cell>
          <cell r="AP125" t="str">
            <v>-1</v>
          </cell>
          <cell r="AQ125" t="str">
            <v>-1</v>
          </cell>
          <cell r="AR125" t="str">
            <v>32.9</v>
          </cell>
          <cell r="AS125" t="str">
            <v>53</v>
          </cell>
          <cell r="AT125" t="str">
            <v>0.025</v>
          </cell>
          <cell r="AU125" t="str">
            <v>8</v>
          </cell>
          <cell r="AV125" t="str">
            <v>6.3</v>
          </cell>
          <cell r="AW125" t="str">
            <v>2.8</v>
          </cell>
          <cell r="AX125" t="str">
            <v>14.0</v>
          </cell>
          <cell r="AY125" t="str">
            <v>1.3</v>
          </cell>
          <cell r="AZ125" t="str">
            <v>0.04</v>
          </cell>
          <cell r="BA125" t="str">
            <v>0.050</v>
          </cell>
          <cell r="BB125" t="str">
            <v>1.34</v>
          </cell>
          <cell r="BC125" t="str">
            <v>0.001</v>
          </cell>
          <cell r="BD125" t="str">
            <v>0.002</v>
          </cell>
          <cell r="BE125" t="str">
            <v>0.315</v>
          </cell>
          <cell r="BF125" t="str">
            <v>0.0002</v>
          </cell>
          <cell r="BG125" t="str">
            <v>0.0016</v>
          </cell>
          <cell r="BH125" t="str">
            <v>0.00002</v>
          </cell>
          <cell r="BI125" t="str">
            <v>0.00002</v>
          </cell>
          <cell r="BJ125" t="str">
            <v>0.002</v>
          </cell>
          <cell r="BK125" t="str">
            <v>0.00004</v>
          </cell>
          <cell r="BL125" t="str">
            <v>0.002</v>
          </cell>
          <cell r="BM125" t="str">
            <v>0.0002</v>
          </cell>
          <cell r="BN125" t="str">
            <v>0.005</v>
          </cell>
          <cell r="BO125" t="str">
            <v>0.02</v>
          </cell>
          <cell r="BP125" t="str">
            <v>0.005</v>
          </cell>
          <cell r="BQ125" t="str">
            <v>-1</v>
          </cell>
          <cell r="BR125" t="str">
            <v>-1</v>
          </cell>
          <cell r="BS125" t="str">
            <v>23.5</v>
          </cell>
          <cell r="BT125" t="str">
            <v>-1</v>
          </cell>
          <cell r="BU125" t="str">
            <v>-1</v>
          </cell>
          <cell r="BV125" t="str">
            <v>-1</v>
          </cell>
          <cell r="BW125" t="str">
            <v>-1</v>
          </cell>
          <cell r="BX125" t="str">
            <v>-1</v>
          </cell>
          <cell r="BY125" t="str">
            <v>-1</v>
          </cell>
          <cell r="BZ125" t="str">
            <v/>
          </cell>
        </row>
        <row r="126">
          <cell r="B126" t="str">
            <v>阜阳段下</v>
          </cell>
          <cell r="C126" t="str">
            <v>淮河流域</v>
          </cell>
          <cell r="D126" t="str">
            <v>安徽省</v>
          </cell>
          <cell r="E126" t="str">
            <v>阜阳市</v>
          </cell>
          <cell r="F126" t="str">
            <v>阜阳市</v>
          </cell>
          <cell r="G126" t="str">
            <v>颍东区、颍泉区、颍州区</v>
          </cell>
          <cell r="H126" t="str">
            <v>安徽省</v>
          </cell>
          <cell r="I126" t="str">
            <v>阜阳市</v>
          </cell>
          <cell r="J126" t="str">
            <v>一级</v>
          </cell>
          <cell r="K126" t="str">
            <v>淮河水系</v>
          </cell>
          <cell r="L126" t="str">
            <v>河流</v>
          </cell>
          <cell r="M126" t="str">
            <v>颍河</v>
          </cell>
          <cell r="N126" t="str">
            <v>14511130122</v>
          </cell>
          <cell r="O126" t="str">
            <v>淮河</v>
          </cell>
        </row>
        <row r="126">
          <cell r="S126" t="str">
            <v/>
          </cell>
          <cell r="T126" t="str">
            <v>保留</v>
          </cell>
          <cell r="U126" t="str">
            <v>—</v>
          </cell>
          <cell r="V126">
            <v>115.929</v>
          </cell>
          <cell r="W126">
            <v>32.8426</v>
          </cell>
          <cell r="X126" t="str">
            <v>十二五,十三五,十四五</v>
          </cell>
          <cell r="Y126" t="str">
            <v>有</v>
          </cell>
          <cell r="Z126" t="str">
            <v>固定站</v>
          </cell>
          <cell r="AA126" t="str">
            <v>2023</v>
          </cell>
          <cell r="AB126" t="str">
            <v>10</v>
          </cell>
          <cell r="AC126">
            <v>21</v>
          </cell>
          <cell r="AD126" t="str">
            <v>Ⅲ</v>
          </cell>
          <cell r="AE126" t="str">
            <v>Ⅳ</v>
          </cell>
          <cell r="AF126" t="str">
            <v>Ⅲ</v>
          </cell>
          <cell r="AG126" t="str">
            <v>-</v>
          </cell>
          <cell r="AH126" t="str">
            <v>溶解氧</v>
          </cell>
          <cell r="AI126" t="str">
            <v>-</v>
          </cell>
          <cell r="AJ126" t="str">
            <v>总磷</v>
          </cell>
          <cell r="AK126" t="str">
            <v>溶解氧</v>
          </cell>
          <cell r="AL126" t="str">
            <v>溶解氧、五日生化需氧量、总磷</v>
          </cell>
          <cell r="AM126" t="str">
            <v>2023-10-15</v>
          </cell>
          <cell r="AN126" t="str">
            <v>-1</v>
          </cell>
          <cell r="AO126" t="str">
            <v>21.9</v>
          </cell>
          <cell r="AP126" t="str">
            <v>-1</v>
          </cell>
          <cell r="AQ126" t="str">
            <v>-1</v>
          </cell>
          <cell r="AR126" t="str">
            <v>88.0</v>
          </cell>
          <cell r="AS126" t="str">
            <v>-1</v>
          </cell>
          <cell r="AT126" t="str">
            <v>-1</v>
          </cell>
          <cell r="AU126" t="str">
            <v>8</v>
          </cell>
          <cell r="AV126" t="str">
            <v>6.9</v>
          </cell>
          <cell r="AW126" t="str">
            <v>3.3</v>
          </cell>
          <cell r="AX126" t="str">
            <v>7.9</v>
          </cell>
          <cell r="AY126" t="str">
            <v>1.4</v>
          </cell>
          <cell r="AZ126" t="str">
            <v>0.12</v>
          </cell>
          <cell r="BA126" t="str">
            <v>0.117</v>
          </cell>
          <cell r="BB126" t="str">
            <v>5.37</v>
          </cell>
          <cell r="BC126" t="str">
            <v>0.006</v>
          </cell>
          <cell r="BD126" t="str">
            <v>0.004</v>
          </cell>
          <cell r="BE126" t="str">
            <v>0.718</v>
          </cell>
          <cell r="BF126" t="str">
            <v>0.0002</v>
          </cell>
          <cell r="BG126" t="str">
            <v>0.0002</v>
          </cell>
          <cell r="BH126" t="str">
            <v>0.00002</v>
          </cell>
          <cell r="BI126" t="str">
            <v>0.00002</v>
          </cell>
          <cell r="BJ126" t="str">
            <v>0.002</v>
          </cell>
          <cell r="BK126" t="str">
            <v>0.001</v>
          </cell>
          <cell r="BL126" t="str">
            <v>0.002</v>
          </cell>
          <cell r="BM126" t="str">
            <v>0.0002</v>
          </cell>
          <cell r="BN126" t="str">
            <v>0.005</v>
          </cell>
          <cell r="BO126" t="str">
            <v>0.02</v>
          </cell>
          <cell r="BP126" t="str">
            <v>0.005</v>
          </cell>
          <cell r="BQ126" t="str">
            <v>-1</v>
          </cell>
          <cell r="BR126" t="str">
            <v>-1</v>
          </cell>
          <cell r="BS126" t="str">
            <v>33.7</v>
          </cell>
          <cell r="BT126" t="str">
            <v>-1</v>
          </cell>
          <cell r="BU126" t="str">
            <v>-1</v>
          </cell>
          <cell r="BV126" t="str">
            <v>-1</v>
          </cell>
          <cell r="BW126" t="str">
            <v>-1</v>
          </cell>
          <cell r="BX126" t="str">
            <v>-1</v>
          </cell>
          <cell r="BY126" t="str">
            <v>-1</v>
          </cell>
          <cell r="BZ126" t="str">
            <v/>
          </cell>
        </row>
        <row r="127">
          <cell r="B127" t="str">
            <v>杨湖</v>
          </cell>
          <cell r="C127" t="str">
            <v>淮河流域</v>
          </cell>
          <cell r="D127" t="str">
            <v>安徽省</v>
          </cell>
          <cell r="E127" t="str">
            <v>阜阳市</v>
          </cell>
          <cell r="F127" t="str">
            <v>阜阳市</v>
          </cell>
          <cell r="G127" t="str">
            <v>颍东区、颍泉区、颍上县、颍州区</v>
          </cell>
          <cell r="H127" t="str">
            <v>安徽省</v>
          </cell>
          <cell r="I127" t="str">
            <v>阜阳市</v>
          </cell>
          <cell r="J127" t="str">
            <v>一级</v>
          </cell>
          <cell r="K127" t="str">
            <v>淮河水系</v>
          </cell>
          <cell r="L127" t="str">
            <v>河流</v>
          </cell>
          <cell r="M127" t="str">
            <v>颍河</v>
          </cell>
          <cell r="N127" t="str">
            <v>14511130122</v>
          </cell>
          <cell r="O127" t="str">
            <v>淮河</v>
          </cell>
        </row>
        <row r="127">
          <cell r="S127" t="str">
            <v>颍河阜阳排污控制区/颍河颍东、颍上农业用水区</v>
          </cell>
          <cell r="T127" t="str">
            <v>保留</v>
          </cell>
          <cell r="U127" t="str">
            <v>入河口</v>
          </cell>
          <cell r="V127">
            <v>116.4344</v>
          </cell>
          <cell r="W127">
            <v>32.5272</v>
          </cell>
          <cell r="X127" t="str">
            <v>十二五,十三五,十四五</v>
          </cell>
          <cell r="Y127" t="str">
            <v>有</v>
          </cell>
          <cell r="Z127" t="str">
            <v>固定站</v>
          </cell>
          <cell r="AA127" t="str">
            <v>2023</v>
          </cell>
          <cell r="AB127" t="str">
            <v>10</v>
          </cell>
          <cell r="AC127">
            <v>21</v>
          </cell>
          <cell r="AD127" t="str">
            <v>Ⅲ</v>
          </cell>
          <cell r="AE127" t="str">
            <v>Ⅲ</v>
          </cell>
          <cell r="AF127" t="str">
            <v>Ⅲ</v>
          </cell>
          <cell r="AG127" t="str">
            <v>-</v>
          </cell>
          <cell r="AH127" t="str">
            <v>-</v>
          </cell>
          <cell r="AI127" t="str">
            <v>-</v>
          </cell>
          <cell r="AJ127" t="str">
            <v>总磷</v>
          </cell>
          <cell r="AK127" t="str">
            <v>溶解氧、总磷</v>
          </cell>
          <cell r="AL127" t="str">
            <v>化学需氧量</v>
          </cell>
          <cell r="AM127" t="str">
            <v>2023-10-16</v>
          </cell>
          <cell r="AN127" t="str">
            <v>-1</v>
          </cell>
          <cell r="AO127" t="str">
            <v>22.1</v>
          </cell>
          <cell r="AP127" t="str">
            <v>-1</v>
          </cell>
          <cell r="AQ127" t="str">
            <v>-1</v>
          </cell>
          <cell r="AR127" t="str">
            <v>88.5</v>
          </cell>
          <cell r="AS127" t="str">
            <v>-1</v>
          </cell>
          <cell r="AT127" t="str">
            <v>-1</v>
          </cell>
          <cell r="AU127" t="str">
            <v>8</v>
          </cell>
          <cell r="AV127" t="str">
            <v>7.5</v>
          </cell>
          <cell r="AW127" t="str">
            <v>3.1</v>
          </cell>
          <cell r="AX127" t="str">
            <v>8.5</v>
          </cell>
          <cell r="AY127" t="str">
            <v>0.8</v>
          </cell>
          <cell r="AZ127" t="str">
            <v>0.05</v>
          </cell>
          <cell r="BA127" t="str">
            <v>0.108</v>
          </cell>
          <cell r="BB127" t="str">
            <v>4.52</v>
          </cell>
          <cell r="BC127" t="str">
            <v>0.007</v>
          </cell>
          <cell r="BD127" t="str">
            <v>0.004</v>
          </cell>
          <cell r="BE127" t="str">
            <v>0.742</v>
          </cell>
          <cell r="BF127" t="str">
            <v>0.0002</v>
          </cell>
          <cell r="BG127" t="str">
            <v>0.0002</v>
          </cell>
          <cell r="BH127" t="str">
            <v>0.00002</v>
          </cell>
          <cell r="BI127" t="str">
            <v>0.00006</v>
          </cell>
          <cell r="BJ127" t="str">
            <v>0.002</v>
          </cell>
          <cell r="BK127" t="str">
            <v>0.002</v>
          </cell>
          <cell r="BL127" t="str">
            <v>0.002</v>
          </cell>
          <cell r="BM127" t="str">
            <v>0.0002</v>
          </cell>
          <cell r="BN127" t="str">
            <v>0.005</v>
          </cell>
          <cell r="BO127" t="str">
            <v>0.02</v>
          </cell>
          <cell r="BP127" t="str">
            <v>0.005</v>
          </cell>
          <cell r="BQ127" t="str">
            <v>-1</v>
          </cell>
          <cell r="BR127" t="str">
            <v>-1</v>
          </cell>
          <cell r="BS127" t="str">
            <v>32.5</v>
          </cell>
          <cell r="BT127" t="str">
            <v>-1</v>
          </cell>
          <cell r="BU127" t="str">
            <v>-1</v>
          </cell>
          <cell r="BV127" t="str">
            <v>-1</v>
          </cell>
          <cell r="BW127" t="str">
            <v>-1</v>
          </cell>
          <cell r="BX127" t="str">
            <v>-1</v>
          </cell>
          <cell r="BY127" t="str">
            <v>-1</v>
          </cell>
          <cell r="BZ127" t="str">
            <v/>
          </cell>
        </row>
        <row r="128">
          <cell r="B128" t="str">
            <v>张大桥</v>
          </cell>
          <cell r="C128" t="str">
            <v>淮河流域</v>
          </cell>
          <cell r="D128" t="str">
            <v>河南省</v>
          </cell>
          <cell r="E128" t="str">
            <v>周口市</v>
          </cell>
          <cell r="F128" t="str">
            <v>周口市</v>
          </cell>
          <cell r="G128" t="str">
            <v>郸城县、淮阳县</v>
          </cell>
          <cell r="H128" t="str">
            <v>安徽省</v>
          </cell>
          <cell r="I128" t="str">
            <v>阜阳市</v>
          </cell>
          <cell r="J128" t="str">
            <v>二级</v>
          </cell>
          <cell r="K128" t="str">
            <v>淮河水系</v>
          </cell>
          <cell r="L128" t="str">
            <v>河流</v>
          </cell>
          <cell r="M128" t="str">
            <v>黑茨河</v>
          </cell>
          <cell r="N128" t="str">
            <v>14511130130</v>
          </cell>
          <cell r="O128" t="str">
            <v>茨淮新河</v>
          </cell>
        </row>
        <row r="128">
          <cell r="S128" t="str">
            <v>黑茨河豫皖缓冲区</v>
          </cell>
          <cell r="T128" t="str">
            <v>保留</v>
          </cell>
          <cell r="U128" t="str">
            <v>省界（豫-皖）</v>
          </cell>
          <cell r="V128">
            <v>115.4707</v>
          </cell>
          <cell r="W128">
            <v>33.4961</v>
          </cell>
          <cell r="X128" t="str">
            <v>十二五,十三五,十四五</v>
          </cell>
          <cell r="Y128" t="str">
            <v>有</v>
          </cell>
          <cell r="Z128" t="str">
            <v>固定站</v>
          </cell>
          <cell r="AA128" t="str">
            <v>2023</v>
          </cell>
          <cell r="AB128" t="str">
            <v>10</v>
          </cell>
          <cell r="AC128">
            <v>21</v>
          </cell>
          <cell r="AD128" t="str">
            <v>Ⅲ</v>
          </cell>
          <cell r="AE128" t="str">
            <v>Ⅳ</v>
          </cell>
          <cell r="AF128" t="str">
            <v>Ⅳ</v>
          </cell>
          <cell r="AG128" t="str">
            <v>-</v>
          </cell>
          <cell r="AH128" t="str">
            <v>氟化物（0.08）、总磷（0.03）、溶解氧</v>
          </cell>
          <cell r="AI128" t="str">
            <v>高锰酸盐指数（0.4）</v>
          </cell>
          <cell r="AJ128" t="str">
            <v>五日生化需氧量、化学需氧量、总磷</v>
          </cell>
          <cell r="AK128" t="str">
            <v>氟化物、总磷、溶解氧</v>
          </cell>
          <cell r="AL128" t="str">
            <v>高锰酸盐指数</v>
          </cell>
          <cell r="AM128" t="str">
            <v>2023-10-19</v>
          </cell>
          <cell r="AN128" t="str">
            <v>-1</v>
          </cell>
          <cell r="AO128" t="str">
            <v>21.0</v>
          </cell>
          <cell r="AP128" t="str">
            <v>-1</v>
          </cell>
          <cell r="AQ128" t="str">
            <v>-1</v>
          </cell>
          <cell r="AR128" t="str">
            <v>138.4</v>
          </cell>
          <cell r="AS128" t="str">
            <v>-1</v>
          </cell>
          <cell r="AT128" t="str">
            <v>-1</v>
          </cell>
          <cell r="AU128" t="str">
            <v>7</v>
          </cell>
          <cell r="AV128" t="str">
            <v>6.7</v>
          </cell>
          <cell r="AW128" t="str">
            <v>4.0</v>
          </cell>
          <cell r="AX128" t="str">
            <v>16.5</v>
          </cell>
          <cell r="AY128" t="str">
            <v>3.2</v>
          </cell>
          <cell r="AZ128" t="str">
            <v>0.44</v>
          </cell>
          <cell r="BA128" t="str">
            <v>0.162</v>
          </cell>
          <cell r="BB128" t="str">
            <v>12.54</v>
          </cell>
          <cell r="BC128" t="str">
            <v>0.00004</v>
          </cell>
          <cell r="BD128" t="str">
            <v>0.0004</v>
          </cell>
          <cell r="BE128" t="str">
            <v>1.000</v>
          </cell>
          <cell r="BF128" t="str">
            <v>0.0002</v>
          </cell>
          <cell r="BG128" t="str">
            <v>0.0008</v>
          </cell>
          <cell r="BH128" t="str">
            <v>0.00002</v>
          </cell>
          <cell r="BI128" t="str">
            <v>0.00002</v>
          </cell>
          <cell r="BJ128" t="str">
            <v>0.008</v>
          </cell>
          <cell r="BK128" t="str">
            <v>0.001</v>
          </cell>
          <cell r="BL128" t="str">
            <v>0.002</v>
          </cell>
          <cell r="BM128" t="str">
            <v>0.0005</v>
          </cell>
          <cell r="BN128" t="str">
            <v>0.02</v>
          </cell>
          <cell r="BO128" t="str">
            <v>0.02</v>
          </cell>
          <cell r="BP128" t="str">
            <v>0.005</v>
          </cell>
          <cell r="BQ128" t="str">
            <v>-1</v>
          </cell>
          <cell r="BR128" t="str">
            <v>-1</v>
          </cell>
          <cell r="BS128" t="str">
            <v>27.2</v>
          </cell>
          <cell r="BT128" t="str">
            <v>-1</v>
          </cell>
          <cell r="BU128" t="str">
            <v>-1</v>
          </cell>
          <cell r="BV128" t="str">
            <v>-1</v>
          </cell>
          <cell r="BW128" t="str">
            <v>-1</v>
          </cell>
          <cell r="BX128" t="str">
            <v>-1</v>
          </cell>
          <cell r="BY128" t="str">
            <v>-1</v>
          </cell>
          <cell r="BZ128" t="str">
            <v/>
          </cell>
        </row>
        <row r="129">
          <cell r="B129" t="str">
            <v>王家坝</v>
          </cell>
          <cell r="C129" t="str">
            <v>淮河流域</v>
          </cell>
          <cell r="D129" t="str">
            <v>河南省</v>
          </cell>
          <cell r="E129" t="str">
            <v>信阳市</v>
          </cell>
          <cell r="F129" t="str">
            <v>信阳市</v>
          </cell>
          <cell r="G129" t="str">
            <v>固始县、光山县、淮滨县、息县、正阳县</v>
          </cell>
          <cell r="H129" t="str">
            <v>安徽省</v>
          </cell>
          <cell r="I129" t="str">
            <v>阜阳市</v>
          </cell>
          <cell r="J129" t="str">
            <v>干流</v>
          </cell>
          <cell r="K129" t="str">
            <v>淮河水系</v>
          </cell>
          <cell r="L129" t="str">
            <v>河流</v>
          </cell>
          <cell r="M129" t="str">
            <v>淮河</v>
          </cell>
          <cell r="N129" t="str">
            <v>14511130077</v>
          </cell>
          <cell r="O129" t="str">
            <v>洪泽湖</v>
          </cell>
        </row>
        <row r="129">
          <cell r="S129" t="str">
            <v>淮河息县农业、渔业用水区/淮河息县排污控制区/淮河息县、淮滨农业、渔业用水区/淮河淮滨县排污控制区</v>
          </cell>
          <cell r="T129" t="str">
            <v>保留</v>
          </cell>
          <cell r="U129" t="str">
            <v>省界（豫、皖）</v>
          </cell>
          <cell r="V129">
            <v>115.6024</v>
          </cell>
          <cell r="W129">
            <v>32.4286</v>
          </cell>
          <cell r="X129" t="str">
            <v>十一五,十二五,十三五,十四五</v>
          </cell>
          <cell r="Y129" t="str">
            <v>有</v>
          </cell>
          <cell r="Z129" t="str">
            <v>固定站</v>
          </cell>
          <cell r="AA129" t="str">
            <v>2023</v>
          </cell>
          <cell r="AB129" t="str">
            <v>10</v>
          </cell>
          <cell r="AC129">
            <v>21</v>
          </cell>
          <cell r="AD129" t="str">
            <v>Ⅲ</v>
          </cell>
          <cell r="AE129" t="str">
            <v>Ⅲ</v>
          </cell>
          <cell r="AF129" t="str">
            <v>Ⅲ</v>
          </cell>
          <cell r="AG129" t="str">
            <v>-</v>
          </cell>
          <cell r="AH129" t="str">
            <v>-</v>
          </cell>
          <cell r="AI129" t="str">
            <v>-</v>
          </cell>
          <cell r="AJ129" t="str">
            <v>五日生化需氧量、化学需氧量、总磷</v>
          </cell>
          <cell r="AK129" t="str">
            <v>溶解氧、化学需氧量、总磷</v>
          </cell>
          <cell r="AL129" t="str">
            <v>化学需氧量、总磷</v>
          </cell>
          <cell r="AM129" t="str">
            <v>2023-10-15</v>
          </cell>
          <cell r="AN129" t="str">
            <v>-1</v>
          </cell>
          <cell r="AO129" t="str">
            <v>21.3</v>
          </cell>
          <cell r="AP129" t="str">
            <v>-1</v>
          </cell>
          <cell r="AQ129" t="str">
            <v>-1</v>
          </cell>
          <cell r="AR129" t="str">
            <v>41.6</v>
          </cell>
          <cell r="AS129" t="str">
            <v>-1</v>
          </cell>
          <cell r="AT129" t="str">
            <v>-1</v>
          </cell>
          <cell r="AU129" t="str">
            <v>7</v>
          </cell>
          <cell r="AV129" t="str">
            <v>7.6</v>
          </cell>
          <cell r="AW129" t="str">
            <v>3.5</v>
          </cell>
          <cell r="AX129" t="str">
            <v>16.8</v>
          </cell>
          <cell r="AY129" t="str">
            <v>3.2</v>
          </cell>
          <cell r="AZ129" t="str">
            <v>0.03</v>
          </cell>
          <cell r="BA129" t="str">
            <v>0.164</v>
          </cell>
          <cell r="BB129" t="str">
            <v>2.87</v>
          </cell>
          <cell r="BC129" t="str">
            <v>0.002</v>
          </cell>
          <cell r="BD129" t="str">
            <v>0.025</v>
          </cell>
          <cell r="BE129" t="str">
            <v>0.329</v>
          </cell>
          <cell r="BF129" t="str">
            <v>0.0002</v>
          </cell>
          <cell r="BG129" t="str">
            <v>0.0015</v>
          </cell>
          <cell r="BH129" t="str">
            <v>0.00002</v>
          </cell>
          <cell r="BI129" t="str">
            <v>0.00005</v>
          </cell>
          <cell r="BJ129" t="str">
            <v>0.002</v>
          </cell>
          <cell r="BK129" t="str">
            <v>0.001</v>
          </cell>
          <cell r="BL129" t="str">
            <v>0.002</v>
          </cell>
          <cell r="BM129" t="str">
            <v>0.0002</v>
          </cell>
          <cell r="BN129" t="str">
            <v>0.005</v>
          </cell>
          <cell r="BO129" t="str">
            <v>0.02</v>
          </cell>
          <cell r="BP129" t="str">
            <v>0.005</v>
          </cell>
          <cell r="BQ129" t="str">
            <v>-1</v>
          </cell>
          <cell r="BR129" t="str">
            <v>-1</v>
          </cell>
          <cell r="BS129" t="str">
            <v>37.0</v>
          </cell>
          <cell r="BT129" t="str">
            <v>-1</v>
          </cell>
          <cell r="BU129" t="str">
            <v>-1</v>
          </cell>
          <cell r="BV129" t="str">
            <v>-1</v>
          </cell>
          <cell r="BW129" t="str">
            <v>-1</v>
          </cell>
          <cell r="BX129" t="str">
            <v>-1</v>
          </cell>
          <cell r="BY129" t="str">
            <v>-1</v>
          </cell>
          <cell r="BZ129" t="str">
            <v/>
          </cell>
        </row>
        <row r="130">
          <cell r="B130" t="str">
            <v>界首七渡口</v>
          </cell>
          <cell r="C130" t="str">
            <v>淮河流域</v>
          </cell>
          <cell r="D130" t="str">
            <v>河南省</v>
          </cell>
          <cell r="E130" t="str">
            <v>周口市</v>
          </cell>
          <cell r="F130" t="str">
            <v>周口市</v>
          </cell>
          <cell r="G130" t="str">
            <v>郸城县、淮阳县、沈丘县</v>
          </cell>
          <cell r="H130" t="str">
            <v>安徽省</v>
          </cell>
          <cell r="I130" t="str">
            <v>阜阳市</v>
          </cell>
          <cell r="J130" t="str">
            <v>一级</v>
          </cell>
          <cell r="K130" t="str">
            <v>淮河水系</v>
          </cell>
          <cell r="L130" t="str">
            <v>河流</v>
          </cell>
          <cell r="M130" t="str">
            <v>颍河</v>
          </cell>
          <cell r="N130" t="str">
            <v>14511130122</v>
          </cell>
          <cell r="O130" t="str">
            <v>淮河</v>
          </cell>
        </row>
        <row r="130">
          <cell r="S130" t="str">
            <v>颍河周口排污控制区/颍河商水、淮阳农业用水区/颍河项城、沈丘排污控制区/颍河豫皖缓冲区</v>
          </cell>
          <cell r="T130" t="str">
            <v>保留</v>
          </cell>
          <cell r="U130" t="str">
            <v>省界（豫-皖）</v>
          </cell>
          <cell r="V130">
            <v>115.3393</v>
          </cell>
          <cell r="W130">
            <v>33.2643</v>
          </cell>
          <cell r="X130" t="str">
            <v>十一五,十二五,十三五,十四五</v>
          </cell>
          <cell r="Y130" t="str">
            <v>有</v>
          </cell>
          <cell r="Z130" t="str">
            <v>固定站</v>
          </cell>
          <cell r="AA130" t="str">
            <v>2023</v>
          </cell>
          <cell r="AB130" t="str">
            <v>10</v>
          </cell>
          <cell r="AC130">
            <v>21</v>
          </cell>
          <cell r="AD130" t="str">
            <v>Ⅲ</v>
          </cell>
          <cell r="AE130" t="str">
            <v>Ⅲ</v>
          </cell>
          <cell r="AF130" t="str">
            <v>Ⅲ</v>
          </cell>
          <cell r="AG130" t="str">
            <v>-</v>
          </cell>
          <cell r="AH130" t="str">
            <v>-</v>
          </cell>
          <cell r="AI130" t="str">
            <v>-</v>
          </cell>
          <cell r="AJ130" t="str">
            <v>氨氮、总磷</v>
          </cell>
          <cell r="AK130" t="str">
            <v>氨氮</v>
          </cell>
          <cell r="AL130" t="str">
            <v>化学需氧量</v>
          </cell>
          <cell r="AM130" t="str">
            <v>2023-10-16</v>
          </cell>
          <cell r="AN130" t="str">
            <v>-1</v>
          </cell>
          <cell r="AO130" t="str">
            <v>21.6</v>
          </cell>
          <cell r="AP130" t="str">
            <v>-1</v>
          </cell>
          <cell r="AQ130" t="str">
            <v>-1</v>
          </cell>
          <cell r="AR130" t="str">
            <v>85.8</v>
          </cell>
          <cell r="AS130" t="str">
            <v>-1</v>
          </cell>
          <cell r="AT130" t="str">
            <v>-1</v>
          </cell>
          <cell r="AU130" t="str">
            <v>7</v>
          </cell>
          <cell r="AV130" t="str">
            <v>8.3</v>
          </cell>
          <cell r="AW130" t="str">
            <v>2.7</v>
          </cell>
          <cell r="AX130" t="str">
            <v>13.0</v>
          </cell>
          <cell r="AY130" t="str">
            <v>2.7</v>
          </cell>
          <cell r="AZ130" t="str">
            <v>0.66</v>
          </cell>
          <cell r="BA130" t="str">
            <v>0.111</v>
          </cell>
          <cell r="BB130" t="str">
            <v>5.47</v>
          </cell>
          <cell r="BC130" t="str">
            <v>0.002</v>
          </cell>
          <cell r="BD130" t="str">
            <v>0.025</v>
          </cell>
          <cell r="BE130" t="str">
            <v>0.566</v>
          </cell>
          <cell r="BF130" t="str">
            <v>0.0002</v>
          </cell>
          <cell r="BG130" t="str">
            <v>0.0022</v>
          </cell>
          <cell r="BH130" t="str">
            <v>0.00002</v>
          </cell>
          <cell r="BI130" t="str">
            <v>0.00005</v>
          </cell>
          <cell r="BJ130" t="str">
            <v>0.002</v>
          </cell>
          <cell r="BK130" t="str">
            <v>0.001</v>
          </cell>
          <cell r="BL130" t="str">
            <v>0.004</v>
          </cell>
          <cell r="BM130" t="str">
            <v>0.0004</v>
          </cell>
          <cell r="BN130" t="str">
            <v>0.005</v>
          </cell>
          <cell r="BO130" t="str">
            <v>0.02</v>
          </cell>
          <cell r="BP130" t="str">
            <v>0.005</v>
          </cell>
          <cell r="BQ130" t="str">
            <v>-1</v>
          </cell>
          <cell r="BR130" t="str">
            <v>-1</v>
          </cell>
          <cell r="BS130" t="str">
            <v>26.0</v>
          </cell>
          <cell r="BT130" t="str">
            <v>-1</v>
          </cell>
          <cell r="BU130" t="str">
            <v>-1</v>
          </cell>
          <cell r="BV130" t="str">
            <v>-1</v>
          </cell>
          <cell r="BW130" t="str">
            <v>-1</v>
          </cell>
          <cell r="BX130" t="str">
            <v>-1</v>
          </cell>
          <cell r="BY130" t="str">
            <v>-1</v>
          </cell>
          <cell r="BZ130" t="str">
            <v/>
          </cell>
        </row>
        <row r="131">
          <cell r="B131" t="str">
            <v>老沈丘泉河桥（许庄）</v>
          </cell>
          <cell r="C131" t="str">
            <v>淮河流域</v>
          </cell>
          <cell r="D131" t="str">
            <v>河南省</v>
          </cell>
          <cell r="E131" t="str">
            <v>周口市</v>
          </cell>
          <cell r="F131" t="str">
            <v>周口市</v>
          </cell>
          <cell r="G131" t="str">
            <v>商水县、沈丘县、项城市、上蔡县</v>
          </cell>
          <cell r="H131" t="str">
            <v>河南省</v>
          </cell>
          <cell r="I131" t="str">
            <v>周口市</v>
          </cell>
          <cell r="J131" t="str">
            <v>二级</v>
          </cell>
          <cell r="K131" t="str">
            <v>淮河水系</v>
          </cell>
          <cell r="L131" t="str">
            <v>河流</v>
          </cell>
          <cell r="M131" t="str">
            <v>泉河</v>
          </cell>
          <cell r="N131" t="str">
            <v>14511130063</v>
          </cell>
          <cell r="O131" t="str">
            <v>颍河</v>
          </cell>
        </row>
        <row r="131">
          <cell r="S131" t="str">
            <v>汾泉河豫皖缓冲区</v>
          </cell>
          <cell r="T131" t="str">
            <v>调整</v>
          </cell>
          <cell r="U131" t="str">
            <v>省界（豫-皖）</v>
          </cell>
          <cell r="V131">
            <v>115.2034</v>
          </cell>
          <cell r="W131">
            <v>33.1161</v>
          </cell>
          <cell r="X131" t="str">
            <v>十一五,十二五,十三五,十四五</v>
          </cell>
          <cell r="Y131" t="str">
            <v>有</v>
          </cell>
          <cell r="Z131" t="str">
            <v>固定站</v>
          </cell>
          <cell r="AA131" t="str">
            <v>2023</v>
          </cell>
          <cell r="AB131" t="str">
            <v>10</v>
          </cell>
          <cell r="AC131">
            <v>21</v>
          </cell>
          <cell r="AD131" t="str">
            <v>Ⅲ</v>
          </cell>
          <cell r="AE131" t="str">
            <v>Ⅲ</v>
          </cell>
          <cell r="AF131" t="str">
            <v>Ⅳ</v>
          </cell>
          <cell r="AG131" t="str">
            <v>-</v>
          </cell>
          <cell r="AH131" t="str">
            <v>-</v>
          </cell>
          <cell r="AI131" t="str">
            <v>化学需氧量（0.4）</v>
          </cell>
          <cell r="AJ131" t="str">
            <v>总磷</v>
          </cell>
          <cell r="AK131" t="str">
            <v>溶解氧、总磷</v>
          </cell>
          <cell r="AL131" t="str">
            <v>化学需氧量</v>
          </cell>
          <cell r="AM131" t="str">
            <v>2023-10-17</v>
          </cell>
          <cell r="AN131" t="str">
            <v>-1</v>
          </cell>
          <cell r="AO131" t="str">
            <v>21.0</v>
          </cell>
          <cell r="AP131" t="str">
            <v>-1</v>
          </cell>
          <cell r="AQ131" t="str">
            <v>-1</v>
          </cell>
          <cell r="AR131" t="str">
            <v>100.6</v>
          </cell>
          <cell r="AS131" t="str">
            <v>-1</v>
          </cell>
          <cell r="AT131" t="str">
            <v>-1</v>
          </cell>
          <cell r="AU131" t="str">
            <v>8</v>
          </cell>
          <cell r="AV131" t="str">
            <v>6.7</v>
          </cell>
          <cell r="AW131" t="str">
            <v>3.5</v>
          </cell>
          <cell r="AX131" t="str">
            <v>13.5</v>
          </cell>
          <cell r="AY131" t="str">
            <v>3.0</v>
          </cell>
          <cell r="AZ131" t="str">
            <v>0.47</v>
          </cell>
          <cell r="BA131" t="str">
            <v>0.128</v>
          </cell>
          <cell r="BB131" t="str">
            <v>5.76</v>
          </cell>
          <cell r="BC131" t="str">
            <v>0.00004</v>
          </cell>
          <cell r="BD131" t="str">
            <v>0.0004</v>
          </cell>
          <cell r="BE131" t="str">
            <v>0.670</v>
          </cell>
          <cell r="BF131" t="str">
            <v>0.0002</v>
          </cell>
          <cell r="BG131" t="str">
            <v>0.0004</v>
          </cell>
          <cell r="BH131" t="str">
            <v>0.00002</v>
          </cell>
          <cell r="BI131" t="str">
            <v>0.00002</v>
          </cell>
          <cell r="BJ131" t="str">
            <v>0.011</v>
          </cell>
          <cell r="BK131" t="str">
            <v>0.002</v>
          </cell>
          <cell r="BL131" t="str">
            <v>0.002</v>
          </cell>
          <cell r="BM131" t="str">
            <v>0.0005</v>
          </cell>
          <cell r="BN131" t="str">
            <v>0.02</v>
          </cell>
          <cell r="BO131" t="str">
            <v>0.02</v>
          </cell>
          <cell r="BP131" t="str">
            <v>0.005</v>
          </cell>
          <cell r="BQ131" t="str">
            <v>-1</v>
          </cell>
          <cell r="BR131" t="str">
            <v>-1</v>
          </cell>
          <cell r="BS131" t="str">
            <v>26.2</v>
          </cell>
          <cell r="BT131" t="str">
            <v>-1</v>
          </cell>
          <cell r="BU131" t="str">
            <v>-1</v>
          </cell>
          <cell r="BV131" t="str">
            <v>-1</v>
          </cell>
          <cell r="BW131" t="str">
            <v>-1</v>
          </cell>
          <cell r="BX131" t="str">
            <v>-1</v>
          </cell>
          <cell r="BY131" t="str">
            <v>-1</v>
          </cell>
          <cell r="BZ131" t="str">
            <v/>
          </cell>
        </row>
        <row r="132">
          <cell r="B132" t="str">
            <v>阜南</v>
          </cell>
          <cell r="C132" t="str">
            <v>淮河流域</v>
          </cell>
          <cell r="D132" t="str">
            <v>安徽省</v>
          </cell>
          <cell r="E132" t="str">
            <v>阜阳市</v>
          </cell>
          <cell r="F132" t="str">
            <v>阜阳市</v>
          </cell>
          <cell r="G132" t="str">
            <v>阜南县、临泉县</v>
          </cell>
          <cell r="H132" t="str">
            <v>安徽省</v>
          </cell>
          <cell r="I132" t="str">
            <v>阜阳市</v>
          </cell>
          <cell r="J132" t="str">
            <v>二级</v>
          </cell>
          <cell r="K132" t="str">
            <v>淮河水系</v>
          </cell>
          <cell r="L132" t="str">
            <v>河流</v>
          </cell>
          <cell r="M132" t="str">
            <v>谷河</v>
          </cell>
          <cell r="N132" t="str">
            <v>14511130115</v>
          </cell>
          <cell r="O132" t="str">
            <v>濛河分洪道</v>
          </cell>
        </row>
        <row r="132">
          <cell r="S132" t="str">
            <v>谷河阜南农业、渔业用水区</v>
          </cell>
          <cell r="T132" t="str">
            <v>保留</v>
          </cell>
          <cell r="U132" t="str">
            <v>—</v>
          </cell>
          <cell r="V132">
            <v>115.5762</v>
          </cell>
          <cell r="W132">
            <v>32.5951</v>
          </cell>
          <cell r="X132" t="str">
            <v>十三五,十四五</v>
          </cell>
          <cell r="Y132" t="str">
            <v>有</v>
          </cell>
          <cell r="Z132" t="str">
            <v>固定站</v>
          </cell>
          <cell r="AA132" t="str">
            <v>2023</v>
          </cell>
          <cell r="AB132" t="str">
            <v>10</v>
          </cell>
          <cell r="AC132">
            <v>21</v>
          </cell>
          <cell r="AD132" t="str">
            <v>Ⅲ</v>
          </cell>
          <cell r="AE132" t="str">
            <v>Ⅳ</v>
          </cell>
          <cell r="AF132" t="str">
            <v>Ⅲ</v>
          </cell>
          <cell r="AG132" t="str">
            <v>-</v>
          </cell>
          <cell r="AH132" t="str">
            <v>化学需氧量（0.1）、溶解氧</v>
          </cell>
          <cell r="AI132" t="str">
            <v>-</v>
          </cell>
          <cell r="AJ132" t="str">
            <v>五日生化需氧量、总磷</v>
          </cell>
          <cell r="AK132" t="str">
            <v>溶解氧、化学需氧量</v>
          </cell>
          <cell r="AL132" t="str">
            <v>五日生化需氧量、化学需氧量、高锰酸盐指数</v>
          </cell>
          <cell r="AM132" t="str">
            <v>2023-10-12</v>
          </cell>
          <cell r="AN132" t="str">
            <v>-1</v>
          </cell>
          <cell r="AO132" t="str">
            <v>21.5</v>
          </cell>
          <cell r="AP132" t="str">
            <v>-1</v>
          </cell>
          <cell r="AQ132" t="str">
            <v>-1</v>
          </cell>
          <cell r="AR132" t="str">
            <v>81.1</v>
          </cell>
          <cell r="AS132" t="str">
            <v>-1</v>
          </cell>
          <cell r="AT132" t="str">
            <v>-1</v>
          </cell>
          <cell r="AU132" t="str">
            <v>8</v>
          </cell>
          <cell r="AV132" t="str">
            <v>8.1</v>
          </cell>
          <cell r="AW132" t="str">
            <v>2.9</v>
          </cell>
          <cell r="AX132" t="str">
            <v>13.5</v>
          </cell>
          <cell r="AY132" t="str">
            <v>3.4</v>
          </cell>
          <cell r="AZ132" t="str">
            <v>0.03</v>
          </cell>
          <cell r="BA132" t="str">
            <v>0.127</v>
          </cell>
          <cell r="BB132" t="str">
            <v>0.47</v>
          </cell>
          <cell r="BC132" t="str">
            <v>0.002</v>
          </cell>
          <cell r="BD132" t="str">
            <v>0.0004</v>
          </cell>
          <cell r="BE132" t="str">
            <v>0.670</v>
          </cell>
          <cell r="BF132" t="str">
            <v>0.0002</v>
          </cell>
          <cell r="BG132" t="str">
            <v>0.0004</v>
          </cell>
          <cell r="BH132" t="str">
            <v>0.00002</v>
          </cell>
          <cell r="BI132" t="str">
            <v>0.00002</v>
          </cell>
          <cell r="BJ132" t="str">
            <v>0.008</v>
          </cell>
          <cell r="BK132" t="str">
            <v>0.00004</v>
          </cell>
          <cell r="BL132" t="str">
            <v>0.002</v>
          </cell>
          <cell r="BM132" t="str">
            <v>0.0004</v>
          </cell>
          <cell r="BN132" t="str">
            <v>0.005</v>
          </cell>
          <cell r="BO132" t="str">
            <v>0.02</v>
          </cell>
          <cell r="BP132" t="str">
            <v>0.005</v>
          </cell>
          <cell r="BQ132" t="str">
            <v>-1</v>
          </cell>
          <cell r="BR132" t="str">
            <v>-1</v>
          </cell>
          <cell r="BS132" t="str">
            <v>7.5</v>
          </cell>
          <cell r="BT132" t="str">
            <v>-1</v>
          </cell>
          <cell r="BU132" t="str">
            <v>-1</v>
          </cell>
          <cell r="BV132" t="str">
            <v>-1</v>
          </cell>
          <cell r="BW132" t="str">
            <v>-1</v>
          </cell>
          <cell r="BX132" t="str">
            <v>-1</v>
          </cell>
          <cell r="BY132" t="str">
            <v>-1</v>
          </cell>
          <cell r="BZ132" t="str">
            <v/>
          </cell>
        </row>
        <row r="133">
          <cell r="B133" t="str">
            <v>阜阳段上游</v>
          </cell>
          <cell r="C133" t="str">
            <v>淮河流域</v>
          </cell>
          <cell r="D133" t="str">
            <v>安徽省</v>
          </cell>
          <cell r="E133" t="str">
            <v>阜阳市</v>
          </cell>
          <cell r="F133" t="str">
            <v>阜阳市</v>
          </cell>
          <cell r="G133" t="str">
            <v>界首市、太和县、颍泉区</v>
          </cell>
          <cell r="H133" t="str">
            <v>安徽省</v>
          </cell>
          <cell r="I133" t="str">
            <v>阜阳市</v>
          </cell>
          <cell r="J133" t="str">
            <v>一级</v>
          </cell>
          <cell r="K133" t="str">
            <v>淮河水系</v>
          </cell>
          <cell r="L133" t="str">
            <v>河流</v>
          </cell>
          <cell r="M133" t="str">
            <v>颍河</v>
          </cell>
          <cell r="N133" t="str">
            <v>14511130122</v>
          </cell>
          <cell r="O133" t="str">
            <v>淮河</v>
          </cell>
        </row>
        <row r="133">
          <cell r="S133" t="str">
            <v>颍河界首太和、颍东农业、渔业用水区</v>
          </cell>
          <cell r="T133" t="str">
            <v>保留</v>
          </cell>
          <cell r="U133" t="str">
            <v>—</v>
          </cell>
          <cell r="V133">
            <v>115.8039</v>
          </cell>
          <cell r="W133">
            <v>32.9651</v>
          </cell>
          <cell r="X133" t="str">
            <v>十三五,十四五</v>
          </cell>
          <cell r="Y133" t="str">
            <v>有</v>
          </cell>
          <cell r="Z133" t="str">
            <v>固定站</v>
          </cell>
          <cell r="AA133" t="str">
            <v>2023</v>
          </cell>
          <cell r="AB133" t="str">
            <v>10</v>
          </cell>
          <cell r="AC133">
            <v>21</v>
          </cell>
          <cell r="AD133" t="str">
            <v>Ⅳ</v>
          </cell>
          <cell r="AE133" t="str">
            <v>Ⅲ</v>
          </cell>
          <cell r="AF133" t="str">
            <v>Ⅲ</v>
          </cell>
          <cell r="AG133" t="str">
            <v>化学需氧量（0.1）</v>
          </cell>
          <cell r="AH133" t="str">
            <v>-</v>
          </cell>
          <cell r="AI133" t="str">
            <v>-</v>
          </cell>
          <cell r="AJ133" t="str">
            <v>化学需氧量</v>
          </cell>
          <cell r="AK133" t="str">
            <v>溶解氧、化学需氧量</v>
          </cell>
          <cell r="AL133" t="str">
            <v>五日生化需氧量</v>
          </cell>
          <cell r="AM133" t="str">
            <v>2023-10-11</v>
          </cell>
          <cell r="AN133" t="str">
            <v>-1</v>
          </cell>
          <cell r="AO133" t="str">
            <v>21.4</v>
          </cell>
          <cell r="AP133" t="str">
            <v>-1</v>
          </cell>
          <cell r="AQ133" t="str">
            <v>-1</v>
          </cell>
          <cell r="AR133" t="str">
            <v>83.2</v>
          </cell>
          <cell r="AS133" t="str">
            <v>-1</v>
          </cell>
          <cell r="AT133" t="str">
            <v>-1</v>
          </cell>
          <cell r="AU133" t="str">
            <v>8</v>
          </cell>
          <cell r="AV133" t="str">
            <v>7.5</v>
          </cell>
          <cell r="AW133" t="str">
            <v>2.9</v>
          </cell>
          <cell r="AX133" t="str">
            <v>22.8</v>
          </cell>
          <cell r="AY133" t="str">
            <v>1.4</v>
          </cell>
          <cell r="AZ133" t="str">
            <v>0.04</v>
          </cell>
          <cell r="BA133" t="str">
            <v>0.100</v>
          </cell>
          <cell r="BB133" t="str">
            <v>5.55</v>
          </cell>
          <cell r="BC133" t="str">
            <v>0.0005</v>
          </cell>
          <cell r="BD133" t="str">
            <v>0.025</v>
          </cell>
          <cell r="BE133" t="str">
            <v>0.629</v>
          </cell>
          <cell r="BF133" t="str">
            <v>0.0002</v>
          </cell>
          <cell r="BG133" t="str">
            <v>0.0026</v>
          </cell>
          <cell r="BH133" t="str">
            <v>0.00002</v>
          </cell>
          <cell r="BI133" t="str">
            <v>0.00005</v>
          </cell>
          <cell r="BJ133" t="str">
            <v>0.002</v>
          </cell>
          <cell r="BK133" t="str">
            <v>0.001</v>
          </cell>
          <cell r="BL133" t="str">
            <v>0.002</v>
          </cell>
          <cell r="BM133" t="str">
            <v>0.0002</v>
          </cell>
          <cell r="BN133" t="str">
            <v>0.005</v>
          </cell>
          <cell r="BO133" t="str">
            <v>0.02</v>
          </cell>
          <cell r="BP133" t="str">
            <v>0.005</v>
          </cell>
          <cell r="BQ133" t="str">
            <v>-1</v>
          </cell>
          <cell r="BR133" t="str">
            <v>-1</v>
          </cell>
          <cell r="BS133" t="str">
            <v>22.1</v>
          </cell>
          <cell r="BT133" t="str">
            <v>-1</v>
          </cell>
          <cell r="BU133" t="str">
            <v>-1</v>
          </cell>
          <cell r="BV133" t="str">
            <v>-1</v>
          </cell>
          <cell r="BW133" t="str">
            <v>-1</v>
          </cell>
          <cell r="BX133" t="str">
            <v>-1</v>
          </cell>
          <cell r="BY133" t="str">
            <v>-1</v>
          </cell>
          <cell r="BZ133" t="str">
            <v/>
          </cell>
        </row>
        <row r="134">
          <cell r="B134" t="str">
            <v>张杨渡口</v>
          </cell>
          <cell r="C134" t="str">
            <v>淮河流域</v>
          </cell>
          <cell r="D134" t="str">
            <v>安徽省</v>
          </cell>
          <cell r="E134" t="str">
            <v>阜阳市</v>
          </cell>
          <cell r="F134" t="str">
            <v>阜阳市</v>
          </cell>
          <cell r="G134" t="str">
            <v>颍东区、颍上县</v>
          </cell>
          <cell r="H134" t="str">
            <v>安徽省</v>
          </cell>
          <cell r="I134" t="str">
            <v>阜阳市</v>
          </cell>
          <cell r="J134" t="str">
            <v>二级</v>
          </cell>
          <cell r="K134" t="str">
            <v>淮河水系</v>
          </cell>
          <cell r="L134" t="str">
            <v>河流</v>
          </cell>
          <cell r="M134" t="str">
            <v>济河</v>
          </cell>
          <cell r="N134" t="str">
            <v>14511130070</v>
          </cell>
          <cell r="O134" t="str">
            <v>西淝河</v>
          </cell>
        </row>
        <row r="134">
          <cell r="S134" t="str">
            <v>济河颍东、凤台农业用水区</v>
          </cell>
          <cell r="T134" t="str">
            <v>新增</v>
          </cell>
          <cell r="U134" t="str">
            <v>市界（阜阳市-淮南市）</v>
          </cell>
          <cell r="V134">
            <v>116.4357</v>
          </cell>
          <cell r="W134">
            <v>32.8103</v>
          </cell>
          <cell r="X134" t="str">
            <v>十四五</v>
          </cell>
          <cell r="Y134" t="str">
            <v>没有</v>
          </cell>
          <cell r="Z134" t="str">
            <v>-</v>
          </cell>
          <cell r="AA134" t="str">
            <v>2023</v>
          </cell>
          <cell r="AB134" t="str">
            <v>10</v>
          </cell>
          <cell r="AC134">
            <v>21</v>
          </cell>
          <cell r="AD134" t="str">
            <v>Ⅱ</v>
          </cell>
          <cell r="AE134" t="str">
            <v>Ⅲ</v>
          </cell>
          <cell r="AF134" t="str">
            <v>Ⅲ</v>
          </cell>
          <cell r="AG134" t="str">
            <v>-</v>
          </cell>
          <cell r="AH134" t="str">
            <v>-</v>
          </cell>
          <cell r="AI134" t="str">
            <v>-</v>
          </cell>
          <cell r="AJ134" t="str">
            <v>溶解氧、高锰酸盐指数、总磷</v>
          </cell>
          <cell r="AK134" t="str">
            <v>高锰酸盐指数</v>
          </cell>
          <cell r="AL134" t="str">
            <v>五日生化需氧量、化学需氧量、高锰酸盐指数</v>
          </cell>
          <cell r="AM134" t="str">
            <v>2023-10-09</v>
          </cell>
          <cell r="AN134" t="str">
            <v>-1</v>
          </cell>
          <cell r="AO134" t="str">
            <v>22.8</v>
          </cell>
          <cell r="AP134" t="str">
            <v>-1</v>
          </cell>
          <cell r="AQ134" t="str">
            <v>-1</v>
          </cell>
          <cell r="AR134" t="str">
            <v>77.0</v>
          </cell>
          <cell r="AS134" t="str">
            <v>-1</v>
          </cell>
          <cell r="AT134" t="str">
            <v>-1</v>
          </cell>
          <cell r="AU134" t="str">
            <v>8</v>
          </cell>
          <cell r="AV134" t="str">
            <v>6.9</v>
          </cell>
          <cell r="AW134" t="str">
            <v>3.4</v>
          </cell>
          <cell r="AX134" t="str">
            <v>12.0</v>
          </cell>
          <cell r="AY134" t="str">
            <v>1.4</v>
          </cell>
          <cell r="AZ134" t="str">
            <v>0.10</v>
          </cell>
          <cell r="BA134" t="str">
            <v>0.060</v>
          </cell>
          <cell r="BB134" t="str">
            <v>1.65</v>
          </cell>
          <cell r="BC134" t="str">
            <v>0.0004</v>
          </cell>
          <cell r="BD134" t="str">
            <v>0.003</v>
          </cell>
          <cell r="BE134" t="str">
            <v>0.948</v>
          </cell>
          <cell r="BF134" t="str">
            <v>0.0002</v>
          </cell>
          <cell r="BG134" t="str">
            <v>0.0003</v>
          </cell>
          <cell r="BH134" t="str">
            <v>0.00002</v>
          </cell>
          <cell r="BI134" t="str">
            <v>0.00002</v>
          </cell>
          <cell r="BJ134" t="str">
            <v>0.002</v>
          </cell>
          <cell r="BK134" t="str">
            <v>0.00004</v>
          </cell>
          <cell r="BL134" t="str">
            <v>0.002</v>
          </cell>
          <cell r="BM134" t="str">
            <v>0.0002</v>
          </cell>
          <cell r="BN134" t="str">
            <v>0.005</v>
          </cell>
          <cell r="BO134" t="str">
            <v>0.02</v>
          </cell>
          <cell r="BP134" t="str">
            <v>0.005</v>
          </cell>
          <cell r="BQ134" t="str">
            <v>-1</v>
          </cell>
          <cell r="BR134" t="str">
            <v>-1</v>
          </cell>
          <cell r="BS134" t="str">
            <v>15.1</v>
          </cell>
          <cell r="BT134" t="str">
            <v>-1</v>
          </cell>
          <cell r="BU134" t="str">
            <v>-1</v>
          </cell>
          <cell r="BV134" t="str">
            <v>-1</v>
          </cell>
          <cell r="BW134" t="str">
            <v>-1</v>
          </cell>
          <cell r="BX134" t="str">
            <v>-1</v>
          </cell>
          <cell r="BY134" t="str">
            <v>-1</v>
          </cell>
          <cell r="BZ134" t="str">
            <v/>
          </cell>
        </row>
        <row r="135">
          <cell r="B135" t="str">
            <v>二水厂取水口</v>
          </cell>
          <cell r="C135" t="str">
            <v>淮河流域</v>
          </cell>
          <cell r="D135" t="str">
            <v>安徽省</v>
          </cell>
          <cell r="E135" t="str">
            <v>阜阳市</v>
          </cell>
          <cell r="F135" t="str">
            <v>阜阳市</v>
          </cell>
          <cell r="G135" t="str">
            <v>颍东区</v>
          </cell>
          <cell r="H135" t="str">
            <v>安徽省</v>
          </cell>
          <cell r="I135" t="str">
            <v>阜阳市</v>
          </cell>
          <cell r="J135" t="str">
            <v>一级</v>
          </cell>
          <cell r="K135" t="str">
            <v>淮河水系</v>
          </cell>
          <cell r="L135" t="str">
            <v>河流</v>
          </cell>
          <cell r="M135" t="str">
            <v>茨淮新河</v>
          </cell>
          <cell r="N135" t="str">
            <v>14511130109</v>
          </cell>
          <cell r="O135" t="str">
            <v>淮河</v>
          </cell>
        </row>
        <row r="135">
          <cell r="S135" t="str">
            <v>茨淮新河阜阳农业用水区</v>
          </cell>
          <cell r="T135" t="str">
            <v>新增</v>
          </cell>
          <cell r="U135" t="str">
            <v>市界（阜阳市-亳州市）</v>
          </cell>
          <cell r="V135">
            <v>116.0364</v>
          </cell>
          <cell r="W135">
            <v>33.0354</v>
          </cell>
          <cell r="X135" t="str">
            <v>十四五</v>
          </cell>
          <cell r="Y135" t="str">
            <v>没有</v>
          </cell>
          <cell r="Z135" t="str">
            <v>-</v>
          </cell>
          <cell r="AA135" t="str">
            <v>2023</v>
          </cell>
          <cell r="AB135" t="str">
            <v>10</v>
          </cell>
          <cell r="AC135">
            <v>21</v>
          </cell>
          <cell r="AD135" t="str">
            <v>Ⅲ</v>
          </cell>
          <cell r="AE135" t="str">
            <v>Ⅲ</v>
          </cell>
          <cell r="AF135" t="str">
            <v>Ⅲ</v>
          </cell>
          <cell r="AG135" t="str">
            <v>-</v>
          </cell>
          <cell r="AH135" t="str">
            <v>-</v>
          </cell>
          <cell r="AI135" t="str">
            <v>-</v>
          </cell>
          <cell r="AJ135" t="str">
            <v>溶解氧</v>
          </cell>
          <cell r="AK135" t="str">
            <v>化学需氧量、高锰酸盐指数</v>
          </cell>
          <cell r="AL135" t="str">
            <v>五日生化需氧量、化学需氧量、高锰酸盐指数</v>
          </cell>
          <cell r="AM135" t="str">
            <v>2023-10-08</v>
          </cell>
          <cell r="AN135" t="str">
            <v>-1</v>
          </cell>
          <cell r="AO135" t="str">
            <v>21.1</v>
          </cell>
          <cell r="AP135" t="str">
            <v>-1</v>
          </cell>
          <cell r="AQ135" t="str">
            <v>-1</v>
          </cell>
          <cell r="AR135" t="str">
            <v>140.0</v>
          </cell>
          <cell r="AS135" t="str">
            <v>-1</v>
          </cell>
          <cell r="AT135" t="str">
            <v>-1</v>
          </cell>
          <cell r="AU135" t="str">
            <v>8</v>
          </cell>
          <cell r="AV135" t="str">
            <v>5.7</v>
          </cell>
          <cell r="AW135" t="str">
            <v>3.7</v>
          </cell>
          <cell r="AX135" t="str">
            <v>11.3</v>
          </cell>
          <cell r="AY135" t="str">
            <v>2.4</v>
          </cell>
          <cell r="AZ135" t="str">
            <v>0.43</v>
          </cell>
          <cell r="BA135" t="str">
            <v>0.090</v>
          </cell>
          <cell r="BB135" t="str">
            <v>5.72</v>
          </cell>
          <cell r="BC135" t="str">
            <v>0.001</v>
          </cell>
          <cell r="BD135" t="str">
            <v>0.025</v>
          </cell>
          <cell r="BE135" t="str">
            <v>0.963</v>
          </cell>
          <cell r="BF135" t="str">
            <v>0.0002</v>
          </cell>
          <cell r="BG135" t="str">
            <v>0.0027</v>
          </cell>
          <cell r="BH135" t="str">
            <v>0.00002</v>
          </cell>
          <cell r="BI135" t="str">
            <v>0.00005</v>
          </cell>
          <cell r="BJ135" t="str">
            <v>0.002</v>
          </cell>
          <cell r="BK135" t="str">
            <v>0.001</v>
          </cell>
          <cell r="BL135" t="str">
            <v>0.002</v>
          </cell>
          <cell r="BM135" t="str">
            <v>0.0002</v>
          </cell>
          <cell r="BN135" t="str">
            <v>0.005</v>
          </cell>
          <cell r="BO135" t="str">
            <v>0.02</v>
          </cell>
          <cell r="BP135" t="str">
            <v>0.005</v>
          </cell>
          <cell r="BQ135" t="str">
            <v>-1</v>
          </cell>
          <cell r="BR135" t="str">
            <v>-1</v>
          </cell>
          <cell r="BS135" t="str">
            <v>24.1</v>
          </cell>
          <cell r="BT135" t="str">
            <v>-1</v>
          </cell>
          <cell r="BU135" t="str">
            <v>-1</v>
          </cell>
          <cell r="BV135" t="str">
            <v>-1</v>
          </cell>
          <cell r="BW135" t="str">
            <v>-1</v>
          </cell>
          <cell r="BX135" t="str">
            <v>-1</v>
          </cell>
          <cell r="BY135" t="str">
            <v>-1</v>
          </cell>
          <cell r="BZ135" t="str">
            <v/>
          </cell>
        </row>
        <row r="136">
          <cell r="B136" t="str">
            <v>阜阳段下游</v>
          </cell>
          <cell r="C136" t="str">
            <v>淮河流域</v>
          </cell>
          <cell r="D136" t="str">
            <v>安徽省</v>
          </cell>
          <cell r="E136" t="str">
            <v>阜阳市</v>
          </cell>
          <cell r="F136" t="str">
            <v>阜阳市</v>
          </cell>
          <cell r="G136" t="str">
            <v>界首市、临泉县、颍州区</v>
          </cell>
          <cell r="H136" t="str">
            <v>安徽省</v>
          </cell>
          <cell r="I136" t="str">
            <v>阜阳市</v>
          </cell>
          <cell r="J136" t="str">
            <v>二级</v>
          </cell>
          <cell r="K136" t="str">
            <v>淮河水系</v>
          </cell>
          <cell r="L136" t="str">
            <v>河流</v>
          </cell>
          <cell r="M136" t="str">
            <v>泉河</v>
          </cell>
          <cell r="N136" t="str">
            <v>14511130063</v>
          </cell>
          <cell r="O136" t="str">
            <v>颍河</v>
          </cell>
        </row>
        <row r="136">
          <cell r="S136" t="str">
            <v>泉河临泉、颍泉农业、渔业用水区</v>
          </cell>
          <cell r="T136" t="str">
            <v>新增</v>
          </cell>
          <cell r="U136" t="str">
            <v>入河口</v>
          </cell>
          <cell r="V136">
            <v>115.7904</v>
          </cell>
          <cell r="W136">
            <v>32.9248</v>
          </cell>
          <cell r="X136" t="str">
            <v>十四五</v>
          </cell>
          <cell r="Y136" t="str">
            <v>没有</v>
          </cell>
          <cell r="Z136" t="str">
            <v>-</v>
          </cell>
          <cell r="AA136" t="str">
            <v>2023</v>
          </cell>
          <cell r="AB136" t="str">
            <v>10</v>
          </cell>
          <cell r="AC136">
            <v>21</v>
          </cell>
          <cell r="AD136" t="str">
            <v>Ⅲ</v>
          </cell>
          <cell r="AE136" t="str">
            <v>Ⅲ</v>
          </cell>
          <cell r="AF136" t="str">
            <v>Ⅲ</v>
          </cell>
          <cell r="AG136" t="str">
            <v>-</v>
          </cell>
          <cell r="AH136" t="str">
            <v>-</v>
          </cell>
          <cell r="AI136" t="str">
            <v>-</v>
          </cell>
          <cell r="AJ136" t="str">
            <v>总磷</v>
          </cell>
          <cell r="AK136" t="str">
            <v>总磷</v>
          </cell>
          <cell r="AL136" t="str">
            <v>五日生化需氧量</v>
          </cell>
          <cell r="AM136" t="str">
            <v>2023-10-07</v>
          </cell>
          <cell r="AN136" t="str">
            <v>-1</v>
          </cell>
          <cell r="AO136" t="str">
            <v>20.0</v>
          </cell>
          <cell r="AP136" t="str">
            <v>-1</v>
          </cell>
          <cell r="AQ136" t="str">
            <v>-1</v>
          </cell>
          <cell r="AR136" t="str">
            <v>95.3</v>
          </cell>
          <cell r="AS136" t="str">
            <v>-1</v>
          </cell>
          <cell r="AT136" t="str">
            <v>-1</v>
          </cell>
          <cell r="AU136" t="str">
            <v>8</v>
          </cell>
          <cell r="AV136" t="str">
            <v>6.7</v>
          </cell>
          <cell r="AW136" t="str">
            <v>3.6</v>
          </cell>
          <cell r="AX136" t="str">
            <v>8.5</v>
          </cell>
          <cell r="AY136" t="str">
            <v>2.4</v>
          </cell>
          <cell r="AZ136" t="str">
            <v>0.23</v>
          </cell>
          <cell r="BA136" t="str">
            <v>0.125</v>
          </cell>
          <cell r="BB136" t="str">
            <v>3.64</v>
          </cell>
          <cell r="BC136" t="str">
            <v>0.003</v>
          </cell>
          <cell r="BD136" t="str">
            <v>0.025</v>
          </cell>
          <cell r="BE136" t="str">
            <v>0.718</v>
          </cell>
          <cell r="BF136" t="str">
            <v>0.0002</v>
          </cell>
          <cell r="BG136" t="str">
            <v>0.0029</v>
          </cell>
          <cell r="BH136" t="str">
            <v>0.00002</v>
          </cell>
          <cell r="BI136" t="str">
            <v>0.00005</v>
          </cell>
          <cell r="BJ136" t="str">
            <v>0.002</v>
          </cell>
          <cell r="BK136" t="str">
            <v>0.001</v>
          </cell>
          <cell r="BL136" t="str">
            <v>0.002</v>
          </cell>
          <cell r="BM136" t="str">
            <v>0.0004</v>
          </cell>
          <cell r="BN136" t="str">
            <v>0.005</v>
          </cell>
          <cell r="BO136" t="str">
            <v>0.02</v>
          </cell>
          <cell r="BP136" t="str">
            <v>0.005</v>
          </cell>
          <cell r="BQ136" t="str">
            <v>-1</v>
          </cell>
          <cell r="BR136" t="str">
            <v>-1</v>
          </cell>
          <cell r="BS136" t="str">
            <v>34.2</v>
          </cell>
          <cell r="BT136" t="str">
            <v>-1</v>
          </cell>
          <cell r="BU136" t="str">
            <v>-1</v>
          </cell>
          <cell r="BV136" t="str">
            <v>-1</v>
          </cell>
          <cell r="BW136" t="str">
            <v>-1</v>
          </cell>
          <cell r="BX136" t="str">
            <v>-1</v>
          </cell>
          <cell r="BY136" t="str">
            <v>-1</v>
          </cell>
          <cell r="BZ136" t="str">
            <v/>
          </cell>
        </row>
        <row r="137">
          <cell r="B137" t="str">
            <v>西淝河阜阳市</v>
          </cell>
          <cell r="C137" t="str">
            <v>淮河流域</v>
          </cell>
          <cell r="D137" t="str">
            <v>安徽省</v>
          </cell>
          <cell r="E137" t="str">
            <v>阜阳市, 亳州市</v>
          </cell>
          <cell r="F137" t="str">
            <v>阜阳市,亳州市</v>
          </cell>
          <cell r="G137" t="str">
            <v>谯城区、涡阳县、太和县</v>
          </cell>
          <cell r="H137" t="str">
            <v>安徽省</v>
          </cell>
          <cell r="I137" t="str">
            <v>阜阳市</v>
          </cell>
          <cell r="J137" t="str">
            <v>一级</v>
          </cell>
          <cell r="K137" t="str">
            <v>淮河水系</v>
          </cell>
          <cell r="L137" t="str">
            <v>河流</v>
          </cell>
          <cell r="M137" t="str">
            <v>西淝河</v>
          </cell>
          <cell r="N137" t="str">
            <v>14511130113</v>
          </cell>
          <cell r="O137" t="str">
            <v>淮河</v>
          </cell>
        </row>
        <row r="137">
          <cell r="S137" t="str">
            <v/>
          </cell>
          <cell r="T137" t="str">
            <v>新增</v>
          </cell>
          <cell r="U137" t="str">
            <v>市界（阜阳市、亳州市-亳州市）</v>
          </cell>
          <cell r="V137">
            <v>115.922838</v>
          </cell>
          <cell r="W137">
            <v>33.301306</v>
          </cell>
          <cell r="X137" t="str">
            <v>十四五</v>
          </cell>
          <cell r="Y137" t="str">
            <v>没有</v>
          </cell>
          <cell r="Z137" t="str">
            <v>-</v>
          </cell>
          <cell r="AA137" t="str">
            <v>2023</v>
          </cell>
          <cell r="AB137" t="str">
            <v>10</v>
          </cell>
          <cell r="AC137">
            <v>21</v>
          </cell>
          <cell r="AD137" t="str">
            <v>Ⅱ</v>
          </cell>
          <cell r="AE137" t="str">
            <v>Ⅳ</v>
          </cell>
          <cell r="AF137" t="str">
            <v>Ⅲ</v>
          </cell>
          <cell r="AG137" t="str">
            <v>-</v>
          </cell>
          <cell r="AH137" t="str">
            <v>化学需氧量（0.1）</v>
          </cell>
          <cell r="AI137" t="str">
            <v>-</v>
          </cell>
          <cell r="AJ137" t="str">
            <v>高锰酸盐指数、总磷</v>
          </cell>
          <cell r="AK137" t="str">
            <v>化学需氧量</v>
          </cell>
          <cell r="AL137" t="str">
            <v>化学需氧量、高锰酸盐指数、氨氮</v>
          </cell>
          <cell r="AM137" t="str">
            <v>2023-10-10</v>
          </cell>
          <cell r="AN137" t="str">
            <v>-1</v>
          </cell>
          <cell r="AO137" t="str">
            <v>21.0</v>
          </cell>
          <cell r="AP137" t="str">
            <v>-1</v>
          </cell>
          <cell r="AQ137" t="str">
            <v>-1</v>
          </cell>
          <cell r="AR137" t="str">
            <v>114.0</v>
          </cell>
          <cell r="AS137" t="str">
            <v>-1</v>
          </cell>
          <cell r="AT137" t="str">
            <v>-1</v>
          </cell>
          <cell r="AU137" t="str">
            <v>8</v>
          </cell>
          <cell r="AV137" t="str">
            <v>8.8</v>
          </cell>
          <cell r="AW137" t="str">
            <v>4.0</v>
          </cell>
          <cell r="AX137" t="str">
            <v>14.0</v>
          </cell>
          <cell r="AY137" t="str">
            <v>2.5</v>
          </cell>
          <cell r="AZ137" t="str">
            <v>0.13</v>
          </cell>
          <cell r="BA137" t="str">
            <v>0.090</v>
          </cell>
          <cell r="BB137" t="str">
            <v>2.76</v>
          </cell>
          <cell r="BC137" t="str">
            <v>0.002</v>
          </cell>
          <cell r="BD137" t="str">
            <v>0.025</v>
          </cell>
          <cell r="BE137" t="str">
            <v>0.995</v>
          </cell>
          <cell r="BF137" t="str">
            <v>0.0002</v>
          </cell>
          <cell r="BG137" t="str">
            <v>0.0034</v>
          </cell>
          <cell r="BH137" t="str">
            <v>0.00002</v>
          </cell>
          <cell r="BI137" t="str">
            <v>0.00005</v>
          </cell>
          <cell r="BJ137" t="str">
            <v>0.002</v>
          </cell>
          <cell r="BK137" t="str">
            <v>0.001</v>
          </cell>
          <cell r="BL137" t="str">
            <v>0.005</v>
          </cell>
          <cell r="BM137" t="str">
            <v>0.0002</v>
          </cell>
          <cell r="BN137" t="str">
            <v>0.005</v>
          </cell>
          <cell r="BO137" t="str">
            <v>0.02</v>
          </cell>
          <cell r="BP137" t="str">
            <v>0.005</v>
          </cell>
          <cell r="BQ137" t="str">
            <v>-1</v>
          </cell>
          <cell r="BR137" t="str">
            <v>-1</v>
          </cell>
          <cell r="BS137" t="str">
            <v>4.0</v>
          </cell>
          <cell r="BT137" t="str">
            <v>-1</v>
          </cell>
          <cell r="BU137" t="str">
            <v>-1</v>
          </cell>
          <cell r="BV137" t="str">
            <v>-1</v>
          </cell>
          <cell r="BW137" t="str">
            <v>-1</v>
          </cell>
          <cell r="BX137" t="str">
            <v>-1</v>
          </cell>
          <cell r="BY137" t="str">
            <v>-1</v>
          </cell>
          <cell r="BZ137" t="str">
            <v/>
          </cell>
        </row>
        <row r="138">
          <cell r="B138" t="str">
            <v>黑茨河入茨淮新河口</v>
          </cell>
          <cell r="C138" t="str">
            <v>淮河流域</v>
          </cell>
          <cell r="D138" t="str">
            <v>安徽省</v>
          </cell>
          <cell r="E138" t="str">
            <v>阜阳市</v>
          </cell>
          <cell r="F138" t="str">
            <v>阜阳市</v>
          </cell>
          <cell r="G138" t="str">
            <v>界首市、太和县、颍泉区</v>
          </cell>
          <cell r="H138" t="str">
            <v>安徽省</v>
          </cell>
          <cell r="I138" t="str">
            <v>阜阳市</v>
          </cell>
          <cell r="J138" t="str">
            <v>二级</v>
          </cell>
          <cell r="K138" t="str">
            <v>淮河水系</v>
          </cell>
          <cell r="L138" t="str">
            <v>河流</v>
          </cell>
          <cell r="M138" t="str">
            <v>黑茨河</v>
          </cell>
          <cell r="N138" t="str">
            <v>14511130130</v>
          </cell>
          <cell r="O138" t="str">
            <v>茨淮新河</v>
          </cell>
        </row>
        <row r="138">
          <cell r="S138" t="str">
            <v>黑茨河阜阳农业用水区</v>
          </cell>
          <cell r="T138" t="str">
            <v>新增</v>
          </cell>
          <cell r="U138" t="str">
            <v>—</v>
          </cell>
          <cell r="V138">
            <v>115.7777</v>
          </cell>
          <cell r="W138">
            <v>33.0489</v>
          </cell>
          <cell r="X138" t="str">
            <v>十四五</v>
          </cell>
          <cell r="Y138" t="str">
            <v>没有</v>
          </cell>
          <cell r="Z138" t="str">
            <v>-</v>
          </cell>
          <cell r="AA138" t="str">
            <v>2023</v>
          </cell>
          <cell r="AB138" t="str">
            <v>10</v>
          </cell>
          <cell r="AC138">
            <v>21</v>
          </cell>
          <cell r="AD138" t="str">
            <v>Ⅱ</v>
          </cell>
          <cell r="AE138" t="str">
            <v>Ⅲ</v>
          </cell>
          <cell r="AF138" t="str">
            <v>Ⅲ</v>
          </cell>
          <cell r="AG138" t="str">
            <v>-</v>
          </cell>
          <cell r="AH138" t="str">
            <v>-</v>
          </cell>
          <cell r="AI138" t="str">
            <v>-</v>
          </cell>
          <cell r="AJ138" t="str">
            <v>溶解氧、高锰酸盐指数、氨氮、总磷</v>
          </cell>
          <cell r="AK138" t="str">
            <v>化学需氧量、高锰酸盐指数</v>
          </cell>
          <cell r="AL138" t="str">
            <v>五日生化需氧量、化学需氧量、高锰酸盐指数</v>
          </cell>
          <cell r="AM138" t="str">
            <v>2023-10-07</v>
          </cell>
          <cell r="AN138" t="str">
            <v>-1</v>
          </cell>
          <cell r="AO138" t="str">
            <v>20.0</v>
          </cell>
          <cell r="AP138" t="str">
            <v>-1</v>
          </cell>
          <cell r="AQ138" t="str">
            <v>-1</v>
          </cell>
          <cell r="AR138" t="str">
            <v>115.0</v>
          </cell>
          <cell r="AS138" t="str">
            <v>-1</v>
          </cell>
          <cell r="AT138" t="str">
            <v>-1</v>
          </cell>
          <cell r="AU138" t="str">
            <v>8</v>
          </cell>
          <cell r="AV138" t="str">
            <v>6.1</v>
          </cell>
          <cell r="AW138" t="str">
            <v>3.8</v>
          </cell>
          <cell r="AX138" t="str">
            <v>10.0</v>
          </cell>
          <cell r="AY138" t="str">
            <v>2.3</v>
          </cell>
          <cell r="AZ138" t="str">
            <v>0.31</v>
          </cell>
          <cell r="BA138" t="str">
            <v>0.100</v>
          </cell>
          <cell r="BB138" t="str">
            <v>10.90</v>
          </cell>
          <cell r="BC138" t="str">
            <v>0.002</v>
          </cell>
          <cell r="BD138" t="str">
            <v>0.025</v>
          </cell>
          <cell r="BE138" t="str">
            <v>0.980</v>
          </cell>
          <cell r="BF138" t="str">
            <v>0.0002</v>
          </cell>
          <cell r="BG138" t="str">
            <v>0.0030</v>
          </cell>
          <cell r="BH138" t="str">
            <v>0.00002</v>
          </cell>
          <cell r="BI138" t="str">
            <v>0.00005</v>
          </cell>
          <cell r="BJ138" t="str">
            <v>0.002</v>
          </cell>
          <cell r="BK138" t="str">
            <v>0.001</v>
          </cell>
          <cell r="BL138" t="str">
            <v>0.002</v>
          </cell>
          <cell r="BM138" t="str">
            <v>0.0002</v>
          </cell>
          <cell r="BN138" t="str">
            <v>0.005</v>
          </cell>
          <cell r="BO138" t="str">
            <v>0.02</v>
          </cell>
          <cell r="BP138" t="str">
            <v>0.005</v>
          </cell>
          <cell r="BQ138" t="str">
            <v>-1</v>
          </cell>
          <cell r="BR138" t="str">
            <v>-1</v>
          </cell>
          <cell r="BS138" t="str">
            <v>21.2</v>
          </cell>
          <cell r="BT138" t="str">
            <v>-1</v>
          </cell>
          <cell r="BU138" t="str">
            <v>-1</v>
          </cell>
          <cell r="BV138" t="str">
            <v>-1</v>
          </cell>
          <cell r="BW138" t="str">
            <v>-1</v>
          </cell>
          <cell r="BX138" t="str">
            <v>-1</v>
          </cell>
          <cell r="BY138" t="str">
            <v>-1</v>
          </cell>
          <cell r="BZ138" t="str">
            <v/>
          </cell>
        </row>
        <row r="139">
          <cell r="B139" t="str">
            <v>洪河入淮河口</v>
          </cell>
          <cell r="C139" t="str">
            <v>淮河流域</v>
          </cell>
          <cell r="D139" t="str">
            <v>安徽省, 河南省</v>
          </cell>
          <cell r="E139" t="str">
            <v>阜阳市, 信阳市</v>
          </cell>
          <cell r="F139" t="str">
            <v>阜阳市,信阳市</v>
          </cell>
          <cell r="G139" t="str">
            <v>阜南县、临泉县、淮滨县</v>
          </cell>
          <cell r="H139" t="str">
            <v>河南省</v>
          </cell>
          <cell r="I139" t="str">
            <v>信阳市</v>
          </cell>
          <cell r="J139" t="str">
            <v>一级</v>
          </cell>
          <cell r="K139" t="str">
            <v>淮河水系</v>
          </cell>
          <cell r="L139" t="str">
            <v>河流</v>
          </cell>
          <cell r="M139" t="str">
            <v>洪河</v>
          </cell>
          <cell r="N139" t="str">
            <v>14511130066</v>
          </cell>
          <cell r="O139" t="str">
            <v>淮河</v>
          </cell>
        </row>
        <row r="139">
          <cell r="S139" t="str">
            <v/>
          </cell>
          <cell r="T139" t="str">
            <v>新增</v>
          </cell>
          <cell r="U139" t="str">
            <v>入河口，省界（皖、豫）</v>
          </cell>
          <cell r="V139">
            <v>115.5599</v>
          </cell>
          <cell r="W139">
            <v>32.4139</v>
          </cell>
          <cell r="X139" t="str">
            <v>十四五</v>
          </cell>
          <cell r="Y139" t="str">
            <v>没有</v>
          </cell>
          <cell r="Z139" t="str">
            <v>-</v>
          </cell>
          <cell r="AA139" t="str">
            <v>2023</v>
          </cell>
          <cell r="AB139" t="str">
            <v>10</v>
          </cell>
          <cell r="AC139">
            <v>21</v>
          </cell>
          <cell r="AD139" t="str">
            <v>Ⅲ</v>
          </cell>
          <cell r="AE139" t="str">
            <v>Ⅳ</v>
          </cell>
          <cell r="AF139" t="str">
            <v>Ⅳ</v>
          </cell>
          <cell r="AG139" t="str">
            <v>-</v>
          </cell>
          <cell r="AH139" t="str">
            <v>总磷（0.3）</v>
          </cell>
          <cell r="AI139" t="str">
            <v>总磷（0.2）</v>
          </cell>
          <cell r="AJ139" t="str">
            <v>总磷</v>
          </cell>
          <cell r="AK139" t="str">
            <v>总磷</v>
          </cell>
          <cell r="AL139" t="str">
            <v>总磷</v>
          </cell>
          <cell r="AM139" t="str">
            <v>2023-10-18</v>
          </cell>
          <cell r="AN139" t="str">
            <v>-1</v>
          </cell>
          <cell r="AO139" t="str">
            <v>22.9</v>
          </cell>
          <cell r="AP139" t="str">
            <v>-1</v>
          </cell>
          <cell r="AQ139" t="str">
            <v>-1</v>
          </cell>
          <cell r="AR139" t="str">
            <v>78.9</v>
          </cell>
          <cell r="AS139" t="str">
            <v>-1</v>
          </cell>
          <cell r="AT139" t="str">
            <v>-1</v>
          </cell>
          <cell r="AU139" t="str">
            <v>8</v>
          </cell>
          <cell r="AV139" t="str">
            <v>6.4</v>
          </cell>
          <cell r="AW139" t="str">
            <v>3.4</v>
          </cell>
          <cell r="AX139" t="str">
            <v>14.3</v>
          </cell>
          <cell r="AY139" t="str">
            <v>1.3</v>
          </cell>
          <cell r="AZ139" t="str">
            <v>0.13</v>
          </cell>
          <cell r="BA139" t="str">
            <v>0.180</v>
          </cell>
          <cell r="BB139" t="str">
            <v>3.14</v>
          </cell>
          <cell r="BC139" t="str">
            <v>0.0005</v>
          </cell>
          <cell r="BD139" t="str">
            <v>0.025</v>
          </cell>
          <cell r="BE139" t="str">
            <v>0.388</v>
          </cell>
          <cell r="BF139" t="str">
            <v>0.0002</v>
          </cell>
          <cell r="BG139" t="str">
            <v>0.0024</v>
          </cell>
          <cell r="BH139" t="str">
            <v>0.00002</v>
          </cell>
          <cell r="BI139" t="str">
            <v>0.00005</v>
          </cell>
          <cell r="BJ139" t="str">
            <v>0.002</v>
          </cell>
          <cell r="BK139" t="str">
            <v>0.001</v>
          </cell>
          <cell r="BL139" t="str">
            <v>0.002</v>
          </cell>
          <cell r="BM139" t="str">
            <v>0.0002</v>
          </cell>
          <cell r="BN139" t="str">
            <v>0.005</v>
          </cell>
          <cell r="BO139" t="str">
            <v>0.02</v>
          </cell>
          <cell r="BP139" t="str">
            <v>0.005</v>
          </cell>
          <cell r="BQ139" t="str">
            <v>-1</v>
          </cell>
          <cell r="BR139" t="str">
            <v>-1</v>
          </cell>
          <cell r="BS139" t="str">
            <v>41.1</v>
          </cell>
          <cell r="BT139" t="str">
            <v>-1</v>
          </cell>
          <cell r="BU139" t="str">
            <v>-1</v>
          </cell>
          <cell r="BV139" t="str">
            <v>-1</v>
          </cell>
          <cell r="BW139" t="str">
            <v>-1</v>
          </cell>
          <cell r="BX139" t="str">
            <v>-1</v>
          </cell>
          <cell r="BY139" t="str">
            <v>-1</v>
          </cell>
          <cell r="BZ139" t="str">
            <v/>
          </cell>
        </row>
        <row r="140">
          <cell r="B140" t="str">
            <v>东坪集</v>
          </cell>
          <cell r="C140" t="str">
            <v>淮河流域</v>
          </cell>
          <cell r="D140" t="str">
            <v>安徽省</v>
          </cell>
          <cell r="E140" t="str">
            <v>淮北市</v>
          </cell>
          <cell r="F140" t="str">
            <v>淮北市</v>
          </cell>
          <cell r="G140" t="str">
            <v>烈山区、濉溪县</v>
          </cell>
          <cell r="H140" t="str">
            <v>安徽省</v>
          </cell>
          <cell r="I140" t="str">
            <v>宿州市</v>
          </cell>
          <cell r="J140" t="str">
            <v>一级</v>
          </cell>
          <cell r="K140" t="str">
            <v>淮河水系</v>
          </cell>
          <cell r="L140" t="str">
            <v>河流</v>
          </cell>
          <cell r="M140" t="str">
            <v>浍河</v>
          </cell>
          <cell r="N140" t="str">
            <v>14511130069</v>
          </cell>
          <cell r="O140" t="str">
            <v>怀洪新河</v>
          </cell>
        </row>
        <row r="140">
          <cell r="S140" t="str">
            <v/>
          </cell>
          <cell r="T140" t="str">
            <v>保留</v>
          </cell>
          <cell r="U140" t="str">
            <v>市界（淮北市-宿州市）</v>
          </cell>
          <cell r="V140">
            <v>116.9322</v>
          </cell>
          <cell r="W140">
            <v>33.4903</v>
          </cell>
          <cell r="X140" t="str">
            <v>十三五,十四五</v>
          </cell>
          <cell r="Y140" t="str">
            <v>有</v>
          </cell>
          <cell r="Z140" t="str">
            <v>固定站</v>
          </cell>
          <cell r="AA140" t="str">
            <v>2023</v>
          </cell>
          <cell r="AB140" t="str">
            <v>10</v>
          </cell>
          <cell r="AC140">
            <v>21</v>
          </cell>
          <cell r="AD140" t="str">
            <v>Ⅲ</v>
          </cell>
          <cell r="AE140" t="str">
            <v>Ⅲ</v>
          </cell>
          <cell r="AF140" t="str">
            <v>Ⅳ</v>
          </cell>
          <cell r="AG140" t="str">
            <v>-</v>
          </cell>
          <cell r="AH140" t="str">
            <v>-</v>
          </cell>
          <cell r="AI140" t="str">
            <v>氟化物（0.1）、化学需氧量（0.05）</v>
          </cell>
          <cell r="AJ140" t="str">
            <v>五日生化需氧量、高锰酸盐指数</v>
          </cell>
          <cell r="AK140" t="str">
            <v>化学需氧量、高锰酸盐指数、总磷</v>
          </cell>
          <cell r="AL140" t="str">
            <v>氟化物、化学需氧量</v>
          </cell>
          <cell r="AM140" t="str">
            <v>2023-10-17</v>
          </cell>
          <cell r="AN140" t="str">
            <v>-1</v>
          </cell>
          <cell r="AO140" t="str">
            <v>21.1</v>
          </cell>
          <cell r="AP140" t="str">
            <v>-1</v>
          </cell>
          <cell r="AQ140" t="str">
            <v>-1</v>
          </cell>
          <cell r="AR140" t="str">
            <v>138.4</v>
          </cell>
          <cell r="AS140" t="str">
            <v>-1</v>
          </cell>
          <cell r="AT140" t="str">
            <v>-1</v>
          </cell>
          <cell r="AU140" t="str">
            <v>8</v>
          </cell>
          <cell r="AV140" t="str">
            <v>6.7</v>
          </cell>
          <cell r="AW140" t="str">
            <v>4.7</v>
          </cell>
          <cell r="AX140" t="str">
            <v>14.5</v>
          </cell>
          <cell r="AY140" t="str">
            <v>3.7</v>
          </cell>
          <cell r="AZ140" t="str">
            <v>0.16</v>
          </cell>
          <cell r="BA140" t="str">
            <v>0.092</v>
          </cell>
          <cell r="BB140" t="str">
            <v>2.51</v>
          </cell>
          <cell r="BC140" t="str">
            <v>0.003</v>
          </cell>
          <cell r="BD140" t="str">
            <v>0.006</v>
          </cell>
          <cell r="BE140" t="str">
            <v>0.910</v>
          </cell>
          <cell r="BF140" t="str">
            <v>0.0016</v>
          </cell>
          <cell r="BG140" t="str">
            <v>0.0193</v>
          </cell>
          <cell r="BH140" t="str">
            <v>0.00002</v>
          </cell>
          <cell r="BI140" t="str">
            <v>0.00002</v>
          </cell>
          <cell r="BJ140" t="str">
            <v>0.002</v>
          </cell>
          <cell r="BK140" t="str">
            <v>0.003</v>
          </cell>
          <cell r="BL140" t="str">
            <v>0.002</v>
          </cell>
          <cell r="BM140" t="str">
            <v>0.0002</v>
          </cell>
          <cell r="BN140" t="str">
            <v>0.01</v>
          </cell>
          <cell r="BO140" t="str">
            <v>0.02</v>
          </cell>
          <cell r="BP140" t="str">
            <v>0.005</v>
          </cell>
          <cell r="BQ140" t="str">
            <v>-1</v>
          </cell>
          <cell r="BR140" t="str">
            <v>-1</v>
          </cell>
          <cell r="BS140" t="str">
            <v>27.1</v>
          </cell>
          <cell r="BT140" t="str">
            <v>-1</v>
          </cell>
          <cell r="BU140" t="str">
            <v>-1</v>
          </cell>
          <cell r="BV140" t="str">
            <v>-1</v>
          </cell>
          <cell r="BW140" t="str">
            <v>-1</v>
          </cell>
          <cell r="BX140" t="str">
            <v>-1</v>
          </cell>
          <cell r="BY140" t="str">
            <v>-1</v>
          </cell>
          <cell r="BZ140" t="str">
            <v/>
          </cell>
        </row>
        <row r="140">
          <cell r="CC140" t="str">
            <v>氟化物</v>
          </cell>
        </row>
        <row r="141">
          <cell r="B141" t="str">
            <v>符离闸</v>
          </cell>
          <cell r="C141" t="str">
            <v>淮河流域</v>
          </cell>
          <cell r="D141" t="str">
            <v>安徽省</v>
          </cell>
          <cell r="E141" t="str">
            <v>淮北市</v>
          </cell>
          <cell r="F141" t="str">
            <v>淮北市</v>
          </cell>
          <cell r="G141" t="str">
            <v>杜集区、烈山区、濉溪县、相山区、砀山县、萧县</v>
          </cell>
          <cell r="H141" t="str">
            <v>安徽省</v>
          </cell>
          <cell r="I141" t="str">
            <v>宿州市</v>
          </cell>
          <cell r="J141" t="str">
            <v>入湖河流</v>
          </cell>
          <cell r="K141" t="str">
            <v>淮河水系</v>
          </cell>
          <cell r="L141" t="str">
            <v>河流</v>
          </cell>
          <cell r="M141" t="str">
            <v>濉河</v>
          </cell>
          <cell r="N141" t="str">
            <v>14511130087</v>
          </cell>
          <cell r="O141" t="str">
            <v>洪泽湖</v>
          </cell>
        </row>
        <row r="141">
          <cell r="S141" t="str">
            <v>萧濉新河淮北、宿州农业用水区</v>
          </cell>
          <cell r="T141" t="str">
            <v>保留</v>
          </cell>
          <cell r="U141" t="str">
            <v>市界（淮北市-宿州市）</v>
          </cell>
          <cell r="V141">
            <v>116.9611</v>
          </cell>
          <cell r="W141">
            <v>33.7376</v>
          </cell>
          <cell r="X141" t="str">
            <v>十三五,十四五</v>
          </cell>
          <cell r="Y141" t="str">
            <v>有</v>
          </cell>
          <cell r="Z141" t="str">
            <v>固定站</v>
          </cell>
          <cell r="AA141" t="str">
            <v>2023</v>
          </cell>
          <cell r="AB141" t="str">
            <v>10</v>
          </cell>
          <cell r="AC141">
            <v>21</v>
          </cell>
          <cell r="AD141" t="str">
            <v>Ⅳ</v>
          </cell>
          <cell r="AE141" t="str">
            <v>Ⅳ</v>
          </cell>
          <cell r="AF141" t="str">
            <v>Ⅳ</v>
          </cell>
          <cell r="AG141" t="str">
            <v>高锰酸盐指数（0.1）</v>
          </cell>
          <cell r="AH141" t="str">
            <v>五日生化需氧量（0.2）、高锰酸盐指数（0.03）</v>
          </cell>
          <cell r="AI141" t="str">
            <v>化学需氧量（0.2）</v>
          </cell>
          <cell r="AJ141" t="str">
            <v>高锰酸盐指数</v>
          </cell>
          <cell r="AK141" t="str">
            <v>五日生化需氧量、高锰酸盐指数</v>
          </cell>
          <cell r="AL141" t="str">
            <v>化学需氧量</v>
          </cell>
          <cell r="AM141" t="str">
            <v>2023-10-19</v>
          </cell>
          <cell r="AN141" t="str">
            <v>-1</v>
          </cell>
          <cell r="AO141" t="str">
            <v>21.7</v>
          </cell>
          <cell r="AP141" t="str">
            <v>-1</v>
          </cell>
          <cell r="AQ141" t="str">
            <v>-1</v>
          </cell>
          <cell r="AR141" t="str">
            <v>105.7</v>
          </cell>
          <cell r="AS141" t="str">
            <v>-1</v>
          </cell>
          <cell r="AT141" t="str">
            <v>-1</v>
          </cell>
          <cell r="AU141" t="str">
            <v>8</v>
          </cell>
          <cell r="AV141" t="str">
            <v>6.7</v>
          </cell>
          <cell r="AW141" t="str">
            <v>6.8</v>
          </cell>
          <cell r="AX141" t="str">
            <v>18.3</v>
          </cell>
          <cell r="AY141" t="str">
            <v>3.8</v>
          </cell>
          <cell r="AZ141" t="str">
            <v>0.05</v>
          </cell>
          <cell r="BA141" t="str">
            <v>0.147</v>
          </cell>
          <cell r="BB141" t="str">
            <v>2.52</v>
          </cell>
          <cell r="BC141" t="str">
            <v>0.003</v>
          </cell>
          <cell r="BD141" t="str">
            <v>0.002</v>
          </cell>
          <cell r="BE141" t="str">
            <v>0.652</v>
          </cell>
          <cell r="BF141" t="str">
            <v>0.0010</v>
          </cell>
          <cell r="BG141" t="str">
            <v>0.0136</v>
          </cell>
          <cell r="BH141" t="str">
            <v>0.00002</v>
          </cell>
          <cell r="BI141" t="str">
            <v>0.00002</v>
          </cell>
          <cell r="BJ141" t="str">
            <v>0.002</v>
          </cell>
          <cell r="BK141" t="str">
            <v>0.0002</v>
          </cell>
          <cell r="BL141" t="str">
            <v>0.002</v>
          </cell>
          <cell r="BM141" t="str">
            <v>0.0002</v>
          </cell>
          <cell r="BN141" t="str">
            <v>0.02</v>
          </cell>
          <cell r="BO141" t="str">
            <v>0.06</v>
          </cell>
          <cell r="BP141" t="str">
            <v>0.005</v>
          </cell>
          <cell r="BQ141" t="str">
            <v>-1</v>
          </cell>
          <cell r="BR141" t="str">
            <v>-1</v>
          </cell>
          <cell r="BS141" t="str">
            <v>6.8</v>
          </cell>
          <cell r="BT141" t="str">
            <v>-1</v>
          </cell>
          <cell r="BU141" t="str">
            <v>-1</v>
          </cell>
          <cell r="BV141" t="str">
            <v>-1</v>
          </cell>
          <cell r="BW141" t="str">
            <v>-1</v>
          </cell>
          <cell r="BX141" t="str">
            <v>-1</v>
          </cell>
          <cell r="BY141" t="str">
            <v>-1</v>
          </cell>
          <cell r="BZ141" t="str">
            <v/>
          </cell>
        </row>
        <row r="142">
          <cell r="B142" t="str">
            <v>芦岭桥</v>
          </cell>
          <cell r="C142" t="str">
            <v>淮河流域</v>
          </cell>
          <cell r="D142" t="str">
            <v>安徽省</v>
          </cell>
          <cell r="E142" t="str">
            <v>宿州市</v>
          </cell>
          <cell r="F142" t="str">
            <v>宿州市</v>
          </cell>
          <cell r="G142" t="str">
            <v>烈山区、埇桥区</v>
          </cell>
          <cell r="H142" t="str">
            <v>安徽省</v>
          </cell>
          <cell r="I142" t="str">
            <v>宿州市</v>
          </cell>
          <cell r="J142" t="str">
            <v>入湖河流</v>
          </cell>
          <cell r="K142" t="str">
            <v>淮河水系</v>
          </cell>
          <cell r="L142" t="str">
            <v>河流</v>
          </cell>
          <cell r="M142" t="str">
            <v>沱河</v>
          </cell>
          <cell r="N142" t="str">
            <v>14511130061</v>
          </cell>
          <cell r="O142" t="str">
            <v>沱湖</v>
          </cell>
        </row>
        <row r="142">
          <cell r="S142" t="str">
            <v>沱河(下段)埇桥固镇农业用水区</v>
          </cell>
          <cell r="T142" t="str">
            <v>保留</v>
          </cell>
          <cell r="U142" t="str">
            <v>—</v>
          </cell>
          <cell r="V142">
            <v>117.1746</v>
          </cell>
          <cell r="W142">
            <v>33.5317</v>
          </cell>
          <cell r="X142" t="str">
            <v>十三五,十四五</v>
          </cell>
          <cell r="Y142" t="str">
            <v>有</v>
          </cell>
          <cell r="Z142" t="str">
            <v>固定站</v>
          </cell>
          <cell r="AA142" t="str">
            <v>2023</v>
          </cell>
          <cell r="AB142" t="str">
            <v>10</v>
          </cell>
          <cell r="AC142">
            <v>21</v>
          </cell>
          <cell r="AD142" t="str">
            <v>Ⅲ</v>
          </cell>
          <cell r="AE142" t="str">
            <v>Ⅲ</v>
          </cell>
          <cell r="AF142" t="str">
            <v>Ⅲ</v>
          </cell>
          <cell r="AG142" t="str">
            <v>-</v>
          </cell>
          <cell r="AH142" t="str">
            <v>-</v>
          </cell>
          <cell r="AI142" t="str">
            <v>-</v>
          </cell>
          <cell r="AJ142" t="str">
            <v>五日生化需氧量、高锰酸盐指数</v>
          </cell>
          <cell r="AK142" t="str">
            <v>高锰酸盐指数</v>
          </cell>
          <cell r="AL142" t="str">
            <v>五日生化需氧量、高锰酸盐指数</v>
          </cell>
          <cell r="AM142" t="str">
            <v>2023-10-17</v>
          </cell>
          <cell r="AN142" t="str">
            <v>-1</v>
          </cell>
          <cell r="AO142" t="str">
            <v>22.1</v>
          </cell>
          <cell r="AP142" t="str">
            <v>-1</v>
          </cell>
          <cell r="AQ142" t="str">
            <v>-1</v>
          </cell>
          <cell r="AR142" t="str">
            <v>107.4</v>
          </cell>
          <cell r="AS142" t="str">
            <v>-1</v>
          </cell>
          <cell r="AT142" t="str">
            <v>-1</v>
          </cell>
          <cell r="AU142" t="str">
            <v>8</v>
          </cell>
          <cell r="AV142" t="str">
            <v>7.0</v>
          </cell>
          <cell r="AW142" t="str">
            <v>5.1</v>
          </cell>
          <cell r="AX142" t="str">
            <v>13.5</v>
          </cell>
          <cell r="AY142" t="str">
            <v>3.2</v>
          </cell>
          <cell r="AZ142" t="str">
            <v>0.08</v>
          </cell>
          <cell r="BA142" t="str">
            <v>0.063</v>
          </cell>
          <cell r="BB142" t="str">
            <v>1.40</v>
          </cell>
          <cell r="BC142" t="str">
            <v>0.003</v>
          </cell>
          <cell r="BD142" t="str">
            <v>0.002</v>
          </cell>
          <cell r="BE142" t="str">
            <v>0.740</v>
          </cell>
          <cell r="BF142" t="str">
            <v>0.0006</v>
          </cell>
          <cell r="BG142" t="str">
            <v>0.0068</v>
          </cell>
          <cell r="BH142" t="str">
            <v>0.00002</v>
          </cell>
          <cell r="BI142" t="str">
            <v>0.00002</v>
          </cell>
          <cell r="BJ142" t="str">
            <v>0.002</v>
          </cell>
          <cell r="BK142" t="str">
            <v>0.001</v>
          </cell>
          <cell r="BL142" t="str">
            <v>0.002</v>
          </cell>
          <cell r="BM142" t="str">
            <v>0.0002</v>
          </cell>
          <cell r="BN142" t="str">
            <v>0.01</v>
          </cell>
          <cell r="BO142" t="str">
            <v>0.05</v>
          </cell>
          <cell r="BP142" t="str">
            <v>0.005</v>
          </cell>
          <cell r="BQ142" t="str">
            <v>-1</v>
          </cell>
          <cell r="BR142" t="str">
            <v>-1</v>
          </cell>
          <cell r="BS142" t="str">
            <v>12.5</v>
          </cell>
          <cell r="BT142" t="str">
            <v>-1</v>
          </cell>
          <cell r="BU142" t="str">
            <v>-1</v>
          </cell>
          <cell r="BV142" t="str">
            <v>-1</v>
          </cell>
          <cell r="BW142" t="str">
            <v>-1</v>
          </cell>
          <cell r="BX142" t="str">
            <v>-1</v>
          </cell>
          <cell r="BY142" t="str">
            <v>-1</v>
          </cell>
          <cell r="BZ142" t="str">
            <v/>
          </cell>
        </row>
        <row r="143">
          <cell r="B143" t="str">
            <v>下楼公路桥</v>
          </cell>
          <cell r="C143" t="str">
            <v>淮河流域</v>
          </cell>
          <cell r="D143" t="str">
            <v>江苏省</v>
          </cell>
          <cell r="E143" t="str">
            <v>徐州市</v>
          </cell>
          <cell r="F143" t="str">
            <v>徐州市</v>
          </cell>
          <cell r="G143" t="str">
            <v>铜山区</v>
          </cell>
          <cell r="H143" t="str">
            <v>江苏省</v>
          </cell>
          <cell r="I143" t="str">
            <v>徐州市</v>
          </cell>
          <cell r="J143" t="str">
            <v>一级</v>
          </cell>
          <cell r="K143" t="str">
            <v>淮河水系</v>
          </cell>
          <cell r="L143" t="str">
            <v>河流</v>
          </cell>
          <cell r="M143" t="str">
            <v>运料河</v>
          </cell>
          <cell r="N143" t="str">
            <v>14511130118</v>
          </cell>
          <cell r="O143" t="str">
            <v>新濉河</v>
          </cell>
        </row>
        <row r="143">
          <cell r="S143" t="str">
            <v/>
          </cell>
          <cell r="T143" t="str">
            <v>保留</v>
          </cell>
          <cell r="U143" t="str">
            <v>省界（苏-皖）</v>
          </cell>
          <cell r="V143">
            <v>117.4489</v>
          </cell>
          <cell r="W143">
            <v>34.0488</v>
          </cell>
          <cell r="X143" t="str">
            <v>十三五,十四五</v>
          </cell>
          <cell r="Y143" t="str">
            <v>有</v>
          </cell>
          <cell r="Z143" t="str">
            <v>固定站</v>
          </cell>
          <cell r="AA143" t="str">
            <v>2023</v>
          </cell>
          <cell r="AB143" t="str">
            <v>10</v>
          </cell>
          <cell r="AC143">
            <v>21</v>
          </cell>
          <cell r="AD143" t="str">
            <v>Ⅳ</v>
          </cell>
          <cell r="AE143" t="str">
            <v>Ⅳ</v>
          </cell>
          <cell r="AF143" t="str">
            <v>Ⅱ</v>
          </cell>
          <cell r="AG143" t="str">
            <v>高锰酸盐指数（0.02）</v>
          </cell>
          <cell r="AH143" t="str">
            <v>化学需氧量（0.2）</v>
          </cell>
          <cell r="AI143" t="str">
            <v>-</v>
          </cell>
          <cell r="AJ143" t="str">
            <v>高锰酸盐指数</v>
          </cell>
          <cell r="AK143" t="str">
            <v>化学需氧量</v>
          </cell>
          <cell r="AL143" t="str">
            <v>高锰酸盐指数、氨氮、总磷</v>
          </cell>
          <cell r="AM143" t="str">
            <v>2023-10-12</v>
          </cell>
          <cell r="AN143" t="str">
            <v>-1</v>
          </cell>
          <cell r="AO143" t="str">
            <v>21.1</v>
          </cell>
          <cell r="AP143" t="str">
            <v>-1</v>
          </cell>
          <cell r="AQ143" t="str">
            <v>-1</v>
          </cell>
          <cell r="AR143" t="str">
            <v>97.3</v>
          </cell>
          <cell r="AS143" t="str">
            <v>-1</v>
          </cell>
          <cell r="AT143" t="str">
            <v>-1</v>
          </cell>
          <cell r="AU143" t="str">
            <v>8</v>
          </cell>
          <cell r="AV143" t="str">
            <v>11.7</v>
          </cell>
          <cell r="AW143" t="str">
            <v>6.1</v>
          </cell>
          <cell r="AX143" t="str">
            <v>19.0</v>
          </cell>
          <cell r="AY143" t="str">
            <v>3.0</v>
          </cell>
          <cell r="AZ143" t="str">
            <v>0.27</v>
          </cell>
          <cell r="BA143" t="str">
            <v>0.101</v>
          </cell>
          <cell r="BB143" t="str">
            <v>2.37</v>
          </cell>
          <cell r="BC143" t="str">
            <v>0.00004</v>
          </cell>
          <cell r="BD143" t="str">
            <v>0.007</v>
          </cell>
          <cell r="BE143" t="str">
            <v>0.680</v>
          </cell>
          <cell r="BF143" t="str">
            <v>0.0002</v>
          </cell>
          <cell r="BG143" t="str">
            <v>0.0009</v>
          </cell>
          <cell r="BH143" t="str">
            <v>0.00002</v>
          </cell>
          <cell r="BI143" t="str">
            <v>0.00002</v>
          </cell>
          <cell r="BJ143" t="str">
            <v>0.011</v>
          </cell>
          <cell r="BK143" t="str">
            <v>0.0003</v>
          </cell>
          <cell r="BL143" t="str">
            <v>0.002</v>
          </cell>
          <cell r="BM143" t="str">
            <v>0.0005</v>
          </cell>
          <cell r="BN143" t="str">
            <v>0.005</v>
          </cell>
          <cell r="BO143" t="str">
            <v>0.02</v>
          </cell>
          <cell r="BP143" t="str">
            <v>0.005</v>
          </cell>
          <cell r="BQ143" t="str">
            <v>-1</v>
          </cell>
          <cell r="BR143" t="str">
            <v>-1</v>
          </cell>
          <cell r="BS143" t="str">
            <v>11.2</v>
          </cell>
          <cell r="BT143" t="str">
            <v>-1</v>
          </cell>
          <cell r="BU143" t="str">
            <v>-1</v>
          </cell>
          <cell r="BV143" t="str">
            <v>-1</v>
          </cell>
          <cell r="BW143" t="str">
            <v>-1</v>
          </cell>
          <cell r="BX143" t="str">
            <v>-1</v>
          </cell>
          <cell r="BY143" t="str">
            <v>-1</v>
          </cell>
          <cell r="BZ143" t="str">
            <v/>
          </cell>
        </row>
        <row r="144">
          <cell r="B144" t="str">
            <v>方店闸</v>
          </cell>
          <cell r="C144" t="str">
            <v>淮河流域</v>
          </cell>
          <cell r="D144" t="str">
            <v>安徽省</v>
          </cell>
          <cell r="E144" t="str">
            <v>宿州市</v>
          </cell>
          <cell r="F144" t="str">
            <v>宿州市</v>
          </cell>
          <cell r="G144" t="str">
            <v>埇桥区</v>
          </cell>
          <cell r="H144" t="str">
            <v>安徽省</v>
          </cell>
          <cell r="I144" t="str">
            <v>宿州市</v>
          </cell>
          <cell r="J144" t="str">
            <v>一级</v>
          </cell>
          <cell r="K144" t="str">
            <v>淮河水系</v>
          </cell>
          <cell r="L144" t="str">
            <v>河流</v>
          </cell>
          <cell r="M144" t="str">
            <v>澥河</v>
          </cell>
          <cell r="N144" t="str">
            <v>14511130085</v>
          </cell>
          <cell r="O144" t="str">
            <v>怀洪新河</v>
          </cell>
        </row>
        <row r="144">
          <cell r="S144" t="str">
            <v/>
          </cell>
          <cell r="T144" t="str">
            <v>新增</v>
          </cell>
          <cell r="U144" t="str">
            <v>市界（宿州市-蚌埠市）</v>
          </cell>
          <cell r="V144">
            <v>117.0522</v>
          </cell>
          <cell r="W144">
            <v>33.2913</v>
          </cell>
          <cell r="X144" t="str">
            <v>十四五</v>
          </cell>
          <cell r="Y144" t="str">
            <v>没有</v>
          </cell>
          <cell r="Z144" t="str">
            <v>-</v>
          </cell>
          <cell r="AA144" t="str">
            <v>2023</v>
          </cell>
          <cell r="AB144" t="str">
            <v>10</v>
          </cell>
          <cell r="AC144">
            <v>21</v>
          </cell>
          <cell r="AD144" t="str">
            <v>Ⅲ</v>
          </cell>
          <cell r="AE144" t="str">
            <v>Ⅲ</v>
          </cell>
          <cell r="AF144" t="str">
            <v>Ⅲ</v>
          </cell>
          <cell r="AG144" t="str">
            <v>-</v>
          </cell>
          <cell r="AH144" t="str">
            <v>-</v>
          </cell>
          <cell r="AI144" t="str">
            <v>-</v>
          </cell>
          <cell r="AJ144" t="str">
            <v>高锰酸盐指数、总磷</v>
          </cell>
          <cell r="AK144" t="str">
            <v>化学需氧量、总磷</v>
          </cell>
          <cell r="AL144" t="str">
            <v>化学需氧量、高锰酸盐指数</v>
          </cell>
          <cell r="AM144" t="str">
            <v>2023-10-12</v>
          </cell>
          <cell r="AN144" t="str">
            <v>-1</v>
          </cell>
          <cell r="AO144" t="str">
            <v>20.7</v>
          </cell>
          <cell r="AP144" t="str">
            <v>-1</v>
          </cell>
          <cell r="AQ144" t="str">
            <v>-1</v>
          </cell>
          <cell r="AR144" t="str">
            <v>54.4</v>
          </cell>
          <cell r="AS144" t="str">
            <v>-1</v>
          </cell>
          <cell r="AT144" t="str">
            <v>-1</v>
          </cell>
          <cell r="AU144" t="str">
            <v>8</v>
          </cell>
          <cell r="AV144" t="str">
            <v>6.7</v>
          </cell>
          <cell r="AW144" t="str">
            <v>4.1</v>
          </cell>
          <cell r="AX144" t="str">
            <v>13.0</v>
          </cell>
          <cell r="AY144" t="str">
            <v>2.4</v>
          </cell>
          <cell r="AZ144" t="str">
            <v>0.03</v>
          </cell>
          <cell r="BA144" t="str">
            <v>0.110</v>
          </cell>
          <cell r="BB144" t="str">
            <v>2.32</v>
          </cell>
          <cell r="BC144" t="str">
            <v>0.003</v>
          </cell>
          <cell r="BD144" t="str">
            <v>0.014</v>
          </cell>
          <cell r="BE144" t="str">
            <v>0.890</v>
          </cell>
          <cell r="BF144" t="str">
            <v>0.0002</v>
          </cell>
          <cell r="BG144" t="str">
            <v>0.0050</v>
          </cell>
          <cell r="BH144" t="str">
            <v>0.00002</v>
          </cell>
          <cell r="BI144" t="str">
            <v>0.00002</v>
          </cell>
          <cell r="BJ144" t="str">
            <v>0.002</v>
          </cell>
          <cell r="BK144" t="str">
            <v>0.00004</v>
          </cell>
          <cell r="BL144" t="str">
            <v>0.002</v>
          </cell>
          <cell r="BM144" t="str">
            <v>0.0002</v>
          </cell>
          <cell r="BN144" t="str">
            <v>0.005</v>
          </cell>
          <cell r="BO144" t="str">
            <v>0.05</v>
          </cell>
          <cell r="BP144" t="str">
            <v>0.005</v>
          </cell>
          <cell r="BQ144" t="str">
            <v>-1</v>
          </cell>
          <cell r="BR144" t="str">
            <v>-1</v>
          </cell>
          <cell r="BS144" t="str">
            <v>28.1</v>
          </cell>
          <cell r="BT144" t="str">
            <v>-1</v>
          </cell>
          <cell r="BU144" t="str">
            <v>-1</v>
          </cell>
          <cell r="BV144" t="str">
            <v>-1</v>
          </cell>
          <cell r="BW144" t="str">
            <v>-1</v>
          </cell>
          <cell r="BX144" t="str">
            <v>-1</v>
          </cell>
          <cell r="BY144" t="str">
            <v>-1</v>
          </cell>
          <cell r="BZ144" t="str">
            <v/>
          </cell>
        </row>
        <row r="145">
          <cell r="B145" t="str">
            <v>萧濉新河宿州市</v>
          </cell>
          <cell r="C145" t="str">
            <v>淮河流域</v>
          </cell>
          <cell r="D145" t="str">
            <v>安徽省</v>
          </cell>
          <cell r="E145" t="str">
            <v>宿州市</v>
          </cell>
          <cell r="F145" t="str">
            <v>宿州市</v>
          </cell>
          <cell r="G145" t="str">
            <v>萧县</v>
          </cell>
          <cell r="H145" t="str">
            <v>安徽省</v>
          </cell>
          <cell r="I145" t="str">
            <v>宿州市</v>
          </cell>
          <cell r="J145" t="str">
            <v>一级</v>
          </cell>
          <cell r="K145" t="str">
            <v>淮河水系</v>
          </cell>
          <cell r="L145" t="str">
            <v>河流</v>
          </cell>
          <cell r="M145" t="str">
            <v>萧濉新河</v>
          </cell>
          <cell r="N145" t="str">
            <v>14511130110</v>
          </cell>
          <cell r="O145" t="str">
            <v>新汴河</v>
          </cell>
        </row>
        <row r="145">
          <cell r="S145" t="str">
            <v/>
          </cell>
          <cell r="T145" t="str">
            <v>新增</v>
          </cell>
          <cell r="U145" t="str">
            <v>市界（宿州市-淮北市）</v>
          </cell>
          <cell r="V145">
            <v>116.7785</v>
          </cell>
          <cell r="W145">
            <v>34.0131</v>
          </cell>
          <cell r="X145" t="str">
            <v>十四五</v>
          </cell>
          <cell r="Y145" t="str">
            <v>没有</v>
          </cell>
          <cell r="Z145" t="str">
            <v>-</v>
          </cell>
          <cell r="AA145" t="str">
            <v>2023</v>
          </cell>
          <cell r="AB145" t="str">
            <v>10</v>
          </cell>
          <cell r="AC145">
            <v>21</v>
          </cell>
          <cell r="AD145" t="str">
            <v>Ⅳ</v>
          </cell>
          <cell r="AE145" t="str">
            <v>Ⅳ</v>
          </cell>
          <cell r="AF145" t="str">
            <v>Ⅳ</v>
          </cell>
          <cell r="AG145" t="str">
            <v>五日生化需氧量（0.3）、高锰酸盐指数（0.05）</v>
          </cell>
          <cell r="AH145" t="str">
            <v>化学需氧量（0.4）、高锰酸盐指数（0.4）</v>
          </cell>
          <cell r="AI145" t="str">
            <v>化学需氧量（0.2）、高锰酸盐指数（0.2）</v>
          </cell>
          <cell r="AJ145" t="str">
            <v>五日生化需氧量、高锰酸盐指数</v>
          </cell>
          <cell r="AK145" t="str">
            <v>化学需氧量、高锰酸盐指数</v>
          </cell>
          <cell r="AL145" t="str">
            <v>化学需氧量、高锰酸盐指数</v>
          </cell>
          <cell r="AM145" t="str">
            <v>2023-10-12</v>
          </cell>
          <cell r="AN145" t="str">
            <v>-1</v>
          </cell>
          <cell r="AO145" t="str">
            <v>22.6</v>
          </cell>
          <cell r="AP145" t="str">
            <v>-1</v>
          </cell>
          <cell r="AQ145" t="str">
            <v>-1</v>
          </cell>
          <cell r="AR145" t="str">
            <v>75.5</v>
          </cell>
          <cell r="AS145" t="str">
            <v>-1</v>
          </cell>
          <cell r="AT145" t="str">
            <v>-1</v>
          </cell>
          <cell r="AU145" t="str">
            <v>9</v>
          </cell>
          <cell r="AV145" t="str">
            <v>9.4</v>
          </cell>
          <cell r="AW145" t="str">
            <v>6.3</v>
          </cell>
          <cell r="AX145" t="str">
            <v>19.0</v>
          </cell>
          <cell r="AY145" t="str">
            <v>5.1</v>
          </cell>
          <cell r="AZ145" t="str">
            <v>0.04</v>
          </cell>
          <cell r="BA145" t="str">
            <v>0.070</v>
          </cell>
          <cell r="BB145" t="str">
            <v>1.15</v>
          </cell>
          <cell r="BC145" t="str">
            <v>0.003</v>
          </cell>
          <cell r="BD145" t="str">
            <v>0.006</v>
          </cell>
          <cell r="BE145" t="str">
            <v>0.470</v>
          </cell>
          <cell r="BF145" t="str">
            <v>0.0002</v>
          </cell>
          <cell r="BG145" t="str">
            <v>0.0136</v>
          </cell>
          <cell r="BH145" t="str">
            <v>0.00002</v>
          </cell>
          <cell r="BI145" t="str">
            <v>0.00002</v>
          </cell>
          <cell r="BJ145" t="str">
            <v>0.002</v>
          </cell>
          <cell r="BK145" t="str">
            <v>0.00004</v>
          </cell>
          <cell r="BL145" t="str">
            <v>0.002</v>
          </cell>
          <cell r="BM145" t="str">
            <v>0.0002</v>
          </cell>
          <cell r="BN145" t="str">
            <v>0.02</v>
          </cell>
          <cell r="BO145" t="str">
            <v>0.06</v>
          </cell>
          <cell r="BP145" t="str">
            <v>0.005</v>
          </cell>
          <cell r="BQ145" t="str">
            <v>-1</v>
          </cell>
          <cell r="BR145" t="str">
            <v>-1</v>
          </cell>
          <cell r="BS145" t="str">
            <v>9.8</v>
          </cell>
          <cell r="BT145" t="str">
            <v>-1</v>
          </cell>
          <cell r="BU145" t="str">
            <v>-1</v>
          </cell>
          <cell r="BV145" t="str">
            <v>-1</v>
          </cell>
          <cell r="BW145" t="str">
            <v>-1</v>
          </cell>
          <cell r="BX145" t="str">
            <v>-1</v>
          </cell>
          <cell r="BY145" t="str">
            <v>-1</v>
          </cell>
          <cell r="BZ145" t="str">
            <v/>
          </cell>
        </row>
        <row r="146">
          <cell r="B146" t="str">
            <v>老濉河泗县</v>
          </cell>
          <cell r="C146" t="str">
            <v>淮河流域</v>
          </cell>
          <cell r="D146" t="str">
            <v>安徽省</v>
          </cell>
          <cell r="E146" t="str">
            <v>宿州市</v>
          </cell>
          <cell r="F146" t="str">
            <v>宿州市</v>
          </cell>
          <cell r="G146" t="str">
            <v>泗县</v>
          </cell>
          <cell r="H146" t="str">
            <v>安徽省</v>
          </cell>
          <cell r="I146" t="str">
            <v>宿州市</v>
          </cell>
          <cell r="J146" t="str">
            <v>入湖河流</v>
          </cell>
          <cell r="K146" t="str">
            <v>淮河水系</v>
          </cell>
          <cell r="L146" t="str">
            <v>河流</v>
          </cell>
          <cell r="M146" t="str">
            <v>老濉河</v>
          </cell>
          <cell r="N146" t="str">
            <v>14511130103</v>
          </cell>
          <cell r="O146" t="str">
            <v>洪泽湖</v>
          </cell>
        </row>
        <row r="146">
          <cell r="S146" t="str">
            <v>老濉河灵壁、泗县农业用水区/老濉河皖苏缓冲区</v>
          </cell>
          <cell r="T146" t="str">
            <v>新增</v>
          </cell>
          <cell r="U146" t="str">
            <v>省界（皖-苏）</v>
          </cell>
          <cell r="V146">
            <v>118.1052</v>
          </cell>
          <cell r="W146">
            <v>33.6215</v>
          </cell>
          <cell r="X146" t="str">
            <v>十四五</v>
          </cell>
          <cell r="Y146" t="str">
            <v>没有</v>
          </cell>
          <cell r="Z146" t="str">
            <v>-</v>
          </cell>
          <cell r="AA146" t="str">
            <v>2023</v>
          </cell>
          <cell r="AB146" t="str">
            <v>10</v>
          </cell>
          <cell r="AC146">
            <v>21</v>
          </cell>
          <cell r="AD146" t="str">
            <v>Ⅲ</v>
          </cell>
          <cell r="AE146" t="str">
            <v>Ⅲ</v>
          </cell>
          <cell r="AF146" t="str">
            <v>Ⅳ</v>
          </cell>
          <cell r="AG146" t="str">
            <v>-</v>
          </cell>
          <cell r="AH146" t="str">
            <v>-</v>
          </cell>
          <cell r="AI146" t="str">
            <v>氟化物（0.07）</v>
          </cell>
          <cell r="AJ146" t="str">
            <v>化学需氧量</v>
          </cell>
          <cell r="AK146" t="str">
            <v>化学需氧量、总磷</v>
          </cell>
          <cell r="AL146" t="str">
            <v>氟化物</v>
          </cell>
          <cell r="AM146" t="str">
            <v>2023-10-11</v>
          </cell>
          <cell r="AN146" t="str">
            <v>-1</v>
          </cell>
          <cell r="AO146" t="str">
            <v>20.7</v>
          </cell>
          <cell r="AP146" t="str">
            <v>-1</v>
          </cell>
          <cell r="AQ146" t="str">
            <v>-1</v>
          </cell>
          <cell r="AR146" t="str">
            <v>81.2</v>
          </cell>
          <cell r="AS146" t="str">
            <v>-1</v>
          </cell>
          <cell r="AT146" t="str">
            <v>-1</v>
          </cell>
          <cell r="AU146" t="str">
            <v>8</v>
          </cell>
          <cell r="AV146" t="str">
            <v>7.4</v>
          </cell>
          <cell r="AW146" t="str">
            <v>2.9</v>
          </cell>
          <cell r="AX146" t="str">
            <v>16.0</v>
          </cell>
          <cell r="AY146" t="str">
            <v>2.3</v>
          </cell>
          <cell r="AZ146" t="str">
            <v>0.07</v>
          </cell>
          <cell r="BA146" t="str">
            <v>0.060</v>
          </cell>
          <cell r="BB146" t="str">
            <v>0.46</v>
          </cell>
          <cell r="BC146" t="str">
            <v>0.001</v>
          </cell>
          <cell r="BD146" t="str">
            <v>0.004</v>
          </cell>
          <cell r="BE146" t="str">
            <v>0.823</v>
          </cell>
          <cell r="BF146" t="str">
            <v>0.0002</v>
          </cell>
          <cell r="BG146" t="str">
            <v>0.0027</v>
          </cell>
          <cell r="BH146" t="str">
            <v>0.000005</v>
          </cell>
          <cell r="BI146" t="str">
            <v>0.00002</v>
          </cell>
          <cell r="BJ146" t="str">
            <v>0.002</v>
          </cell>
          <cell r="BK146" t="str">
            <v>0.00004</v>
          </cell>
          <cell r="BL146" t="str">
            <v>0.002</v>
          </cell>
          <cell r="BM146" t="str">
            <v>0.0002</v>
          </cell>
          <cell r="BN146" t="str">
            <v>0.005</v>
          </cell>
          <cell r="BO146" t="str">
            <v>0.02</v>
          </cell>
          <cell r="BP146" t="str">
            <v>0.005</v>
          </cell>
          <cell r="BQ146" t="str">
            <v>-1</v>
          </cell>
          <cell r="BR146" t="str">
            <v>-1</v>
          </cell>
          <cell r="BS146" t="str">
            <v>27.1</v>
          </cell>
          <cell r="BT146" t="str">
            <v>-1</v>
          </cell>
          <cell r="BU146" t="str">
            <v>-1</v>
          </cell>
          <cell r="BV146" t="str">
            <v>-1</v>
          </cell>
          <cell r="BW146" t="str">
            <v>-1</v>
          </cell>
          <cell r="BX146" t="str">
            <v>-1</v>
          </cell>
          <cell r="BY146" t="str">
            <v>-1</v>
          </cell>
          <cell r="BZ146" t="str">
            <v/>
          </cell>
        </row>
        <row r="147">
          <cell r="B147" t="str">
            <v>王庄西</v>
          </cell>
          <cell r="C147" t="str">
            <v>淮河流域</v>
          </cell>
          <cell r="D147" t="str">
            <v>安徽省</v>
          </cell>
          <cell r="E147" t="str">
            <v>宿州市</v>
          </cell>
          <cell r="F147" t="str">
            <v>宿州市</v>
          </cell>
          <cell r="G147" t="str">
            <v>泗县</v>
          </cell>
          <cell r="H147" t="str">
            <v>安徽省</v>
          </cell>
          <cell r="I147" t="str">
            <v>宿州市</v>
          </cell>
          <cell r="J147" t="str">
            <v>入湖河流</v>
          </cell>
          <cell r="K147" t="str">
            <v>淮河水系</v>
          </cell>
          <cell r="L147" t="str">
            <v>河流</v>
          </cell>
          <cell r="M147" t="str">
            <v>石梁河</v>
          </cell>
          <cell r="N147" t="str">
            <v>14511130099</v>
          </cell>
          <cell r="O147" t="str">
            <v>天井湖</v>
          </cell>
        </row>
        <row r="147">
          <cell r="S147" t="str">
            <v/>
          </cell>
          <cell r="T147" t="str">
            <v>新增</v>
          </cell>
          <cell r="U147" t="str">
            <v>市界（宿州市-蚌埠市）</v>
          </cell>
          <cell r="V147">
            <v>117.9127</v>
          </cell>
          <cell r="W147">
            <v>33.3367</v>
          </cell>
          <cell r="X147" t="str">
            <v>十四五</v>
          </cell>
          <cell r="Y147" t="str">
            <v>没有</v>
          </cell>
          <cell r="Z147" t="str">
            <v>-</v>
          </cell>
          <cell r="AA147" t="str">
            <v>2023</v>
          </cell>
          <cell r="AB147" t="str">
            <v>10</v>
          </cell>
          <cell r="AC147">
            <v>21</v>
          </cell>
          <cell r="AD147" t="str">
            <v>Ⅲ</v>
          </cell>
          <cell r="AE147" t="str">
            <v>Ⅲ</v>
          </cell>
          <cell r="AF147" t="str">
            <v>Ⅳ</v>
          </cell>
          <cell r="AG147" t="str">
            <v>-</v>
          </cell>
          <cell r="AH147" t="str">
            <v>-</v>
          </cell>
          <cell r="AI147" t="str">
            <v>化学需氧量（0.4）</v>
          </cell>
          <cell r="AJ147" t="str">
            <v>化学需氧量、高锰酸盐指数</v>
          </cell>
          <cell r="AK147" t="str">
            <v>高锰酸盐指数</v>
          </cell>
          <cell r="AL147" t="str">
            <v>化学需氧量</v>
          </cell>
          <cell r="AM147" t="str">
            <v>2023-10-11</v>
          </cell>
          <cell r="AN147" t="str">
            <v>-1</v>
          </cell>
          <cell r="AO147" t="str">
            <v>22.2</v>
          </cell>
          <cell r="AP147" t="str">
            <v>-1</v>
          </cell>
          <cell r="AQ147" t="str">
            <v>-1</v>
          </cell>
          <cell r="AR147" t="str">
            <v>85.9</v>
          </cell>
          <cell r="AS147" t="str">
            <v>-1</v>
          </cell>
          <cell r="AT147" t="str">
            <v>-1</v>
          </cell>
          <cell r="AU147" t="str">
            <v>8</v>
          </cell>
          <cell r="AV147" t="str">
            <v>9.7</v>
          </cell>
          <cell r="AW147" t="str">
            <v>4.3</v>
          </cell>
          <cell r="AX147" t="str">
            <v>18.0</v>
          </cell>
          <cell r="AY147" t="str">
            <v>1.8</v>
          </cell>
          <cell r="AZ147" t="str">
            <v>0.07</v>
          </cell>
          <cell r="BA147" t="str">
            <v>0.100</v>
          </cell>
          <cell r="BB147" t="str">
            <v>2.66</v>
          </cell>
          <cell r="BC147" t="str">
            <v>0.001</v>
          </cell>
          <cell r="BD147" t="str">
            <v>0.004</v>
          </cell>
          <cell r="BE147" t="str">
            <v>0.566</v>
          </cell>
          <cell r="BF147" t="str">
            <v>0.0002</v>
          </cell>
          <cell r="BG147" t="str">
            <v>0.0048</v>
          </cell>
          <cell r="BH147" t="str">
            <v>0.000005</v>
          </cell>
          <cell r="BI147" t="str">
            <v>0.00006</v>
          </cell>
          <cell r="BJ147" t="str">
            <v>0.002</v>
          </cell>
          <cell r="BK147" t="str">
            <v>0.00004</v>
          </cell>
          <cell r="BL147" t="str">
            <v>0.002</v>
          </cell>
          <cell r="BM147" t="str">
            <v>0.0002</v>
          </cell>
          <cell r="BN147" t="str">
            <v>0.005</v>
          </cell>
          <cell r="BO147" t="str">
            <v>0.02</v>
          </cell>
          <cell r="BP147" t="str">
            <v>0.005</v>
          </cell>
          <cell r="BQ147" t="str">
            <v>-1</v>
          </cell>
          <cell r="BR147" t="str">
            <v>-1</v>
          </cell>
          <cell r="BS147" t="str">
            <v>37.5</v>
          </cell>
          <cell r="BT147" t="str">
            <v>-1</v>
          </cell>
          <cell r="BU147" t="str">
            <v>-1</v>
          </cell>
          <cell r="BV147" t="str">
            <v>-1</v>
          </cell>
          <cell r="BW147" t="str">
            <v>-1</v>
          </cell>
          <cell r="BX147" t="str">
            <v>-1</v>
          </cell>
          <cell r="BY147" t="str">
            <v>-1</v>
          </cell>
          <cell r="BZ147" t="str">
            <v/>
          </cell>
        </row>
        <row r="148">
          <cell r="B148" t="str">
            <v>奎河宿州市</v>
          </cell>
          <cell r="C148" t="str">
            <v>淮河流域</v>
          </cell>
          <cell r="D148" t="str">
            <v>安徽省</v>
          </cell>
          <cell r="E148" t="str">
            <v>宿州市</v>
          </cell>
          <cell r="F148" t="str">
            <v>宿州市</v>
          </cell>
          <cell r="G148" t="str">
            <v>萧县、埇桥区</v>
          </cell>
          <cell r="H148" t="str">
            <v>安徽省</v>
          </cell>
          <cell r="I148" t="str">
            <v>宿州市</v>
          </cell>
          <cell r="J148" t="str">
            <v>一级</v>
          </cell>
          <cell r="K148" t="str">
            <v>淮河水系</v>
          </cell>
          <cell r="L148" t="str">
            <v>河流</v>
          </cell>
          <cell r="M148" t="str">
            <v>奎河</v>
          </cell>
          <cell r="N148" t="str">
            <v>14511130035</v>
          </cell>
          <cell r="O148" t="str">
            <v>新濉河</v>
          </cell>
        </row>
        <row r="148">
          <cell r="S148" t="str">
            <v/>
          </cell>
          <cell r="T148" t="str">
            <v>新增</v>
          </cell>
          <cell r="U148" t="str">
            <v>入河口</v>
          </cell>
          <cell r="V148">
            <v>117.3355</v>
          </cell>
          <cell r="W148">
            <v>33.7867</v>
          </cell>
          <cell r="X148" t="str">
            <v>十四五</v>
          </cell>
          <cell r="Y148" t="str">
            <v>没有</v>
          </cell>
          <cell r="Z148" t="str">
            <v>-</v>
          </cell>
          <cell r="AA148" t="str">
            <v>2023</v>
          </cell>
          <cell r="AB148" t="str">
            <v>10</v>
          </cell>
          <cell r="AC148">
            <v>21</v>
          </cell>
          <cell r="AD148" t="str">
            <v>Ⅲ</v>
          </cell>
          <cell r="AE148" t="str">
            <v>Ⅲ</v>
          </cell>
          <cell r="AF148" t="str">
            <v>Ⅲ</v>
          </cell>
          <cell r="AG148" t="str">
            <v>-</v>
          </cell>
          <cell r="AH148" t="str">
            <v>-</v>
          </cell>
          <cell r="AI148" t="str">
            <v>-</v>
          </cell>
          <cell r="AJ148" t="str">
            <v>五日生化需氧量、化学需氧量、高锰酸盐指数</v>
          </cell>
          <cell r="AK148" t="str">
            <v>化学需氧量、高锰酸盐指数</v>
          </cell>
          <cell r="AL148" t="str">
            <v>高锰酸盐指数、汞、氨氮</v>
          </cell>
          <cell r="AM148" t="str">
            <v>2023-10-16</v>
          </cell>
          <cell r="AN148" t="str">
            <v>-1</v>
          </cell>
          <cell r="AO148" t="str">
            <v>21.4</v>
          </cell>
          <cell r="AP148" t="str">
            <v>-1</v>
          </cell>
          <cell r="AQ148" t="str">
            <v>-1</v>
          </cell>
          <cell r="AR148" t="str">
            <v>64.6</v>
          </cell>
          <cell r="AS148" t="str">
            <v>-1</v>
          </cell>
          <cell r="AT148" t="str">
            <v>-1</v>
          </cell>
          <cell r="AU148" t="str">
            <v>8</v>
          </cell>
          <cell r="AV148" t="str">
            <v>6.7</v>
          </cell>
          <cell r="AW148" t="str">
            <v>4.4</v>
          </cell>
          <cell r="AX148" t="str">
            <v>16.5</v>
          </cell>
          <cell r="AY148" t="str">
            <v>3.9</v>
          </cell>
          <cell r="AZ148" t="str">
            <v>0.16</v>
          </cell>
          <cell r="BA148" t="str">
            <v>0.095</v>
          </cell>
          <cell r="BB148" t="str">
            <v>2.24</v>
          </cell>
          <cell r="BC148" t="str">
            <v>0.003</v>
          </cell>
          <cell r="BD148" t="str">
            <v>0.007</v>
          </cell>
          <cell r="BE148" t="str">
            <v>0.545</v>
          </cell>
          <cell r="BF148" t="str">
            <v>0.0002</v>
          </cell>
          <cell r="BG148" t="str">
            <v>0.0048</v>
          </cell>
          <cell r="BH148" t="str">
            <v>0.00002</v>
          </cell>
          <cell r="BI148" t="str">
            <v>0.00002</v>
          </cell>
          <cell r="BJ148" t="str">
            <v>0.002</v>
          </cell>
          <cell r="BK148" t="str">
            <v>0.00004</v>
          </cell>
          <cell r="BL148" t="str">
            <v>0.002</v>
          </cell>
          <cell r="BM148" t="str">
            <v>0.0002</v>
          </cell>
          <cell r="BN148" t="str">
            <v>0.005</v>
          </cell>
          <cell r="BO148" t="str">
            <v>0.05</v>
          </cell>
          <cell r="BP148" t="str">
            <v>0.005</v>
          </cell>
          <cell r="BQ148" t="str">
            <v>-1</v>
          </cell>
          <cell r="BR148" t="str">
            <v>-1</v>
          </cell>
          <cell r="BS148" t="str">
            <v>37.2</v>
          </cell>
          <cell r="BT148" t="str">
            <v>-1</v>
          </cell>
          <cell r="BU148" t="str">
            <v>-1</v>
          </cell>
          <cell r="BV148" t="str">
            <v>-1</v>
          </cell>
          <cell r="BW148" t="str">
            <v>-1</v>
          </cell>
          <cell r="BX148" t="str">
            <v>-1</v>
          </cell>
          <cell r="BY148" t="str">
            <v>-1</v>
          </cell>
          <cell r="BZ148" t="str">
            <v/>
          </cell>
        </row>
        <row r="149">
          <cell r="B149" t="str">
            <v>唐河泗县</v>
          </cell>
          <cell r="C149" t="str">
            <v>淮河流域</v>
          </cell>
          <cell r="D149" t="str">
            <v>安徽省</v>
          </cell>
          <cell r="E149" t="str">
            <v>宿州市</v>
          </cell>
          <cell r="F149" t="str">
            <v>宿州市</v>
          </cell>
          <cell r="G149" t="str">
            <v>灵璧县、埇桥区</v>
          </cell>
          <cell r="H149" t="str">
            <v>安徽省</v>
          </cell>
          <cell r="I149" t="str">
            <v>宿州市</v>
          </cell>
          <cell r="J149" t="str">
            <v>入湖河流</v>
          </cell>
          <cell r="K149" t="str">
            <v>淮河水系</v>
          </cell>
          <cell r="L149" t="str">
            <v>河流</v>
          </cell>
          <cell r="M149" t="str">
            <v>唐河</v>
          </cell>
          <cell r="N149" t="str">
            <v>14511130027</v>
          </cell>
          <cell r="O149" t="str">
            <v>沱湖</v>
          </cell>
        </row>
        <row r="149">
          <cell r="S149" t="str">
            <v/>
          </cell>
          <cell r="T149" t="str">
            <v>新增</v>
          </cell>
          <cell r="U149" t="str">
            <v>入河口</v>
          </cell>
          <cell r="V149">
            <v>117.745</v>
          </cell>
          <cell r="W149">
            <v>33.2978</v>
          </cell>
          <cell r="X149" t="str">
            <v>十四五</v>
          </cell>
          <cell r="Y149" t="str">
            <v>没有</v>
          </cell>
          <cell r="Z149" t="str">
            <v>-</v>
          </cell>
          <cell r="AA149" t="str">
            <v>2023</v>
          </cell>
          <cell r="AB149" t="str">
            <v>10</v>
          </cell>
          <cell r="AC149">
            <v>21</v>
          </cell>
          <cell r="AD149" t="str">
            <v>Ⅲ</v>
          </cell>
          <cell r="AE149" t="str">
            <v>Ⅲ</v>
          </cell>
          <cell r="AF149" t="str">
            <v>Ⅳ</v>
          </cell>
          <cell r="AG149" t="str">
            <v>-</v>
          </cell>
          <cell r="AH149" t="str">
            <v>-</v>
          </cell>
          <cell r="AI149" t="str">
            <v>化学需氧量（0.3）</v>
          </cell>
          <cell r="AJ149" t="str">
            <v>化学需氧量、高锰酸盐指数</v>
          </cell>
          <cell r="AK149" t="str">
            <v>溶解氧、总磷</v>
          </cell>
          <cell r="AL149" t="str">
            <v>化学需氧量</v>
          </cell>
          <cell r="AM149" t="str">
            <v>2023-10-11</v>
          </cell>
          <cell r="AN149" t="str">
            <v>-1</v>
          </cell>
          <cell r="AO149" t="str">
            <v>22.6</v>
          </cell>
          <cell r="AP149" t="str">
            <v>-1</v>
          </cell>
          <cell r="AQ149" t="str">
            <v>-1</v>
          </cell>
          <cell r="AR149" t="str">
            <v>81.6</v>
          </cell>
          <cell r="AS149" t="str">
            <v>-1</v>
          </cell>
          <cell r="AT149" t="str">
            <v>-1</v>
          </cell>
          <cell r="AU149" t="str">
            <v>9</v>
          </cell>
          <cell r="AV149" t="str">
            <v>7.0</v>
          </cell>
          <cell r="AW149" t="str">
            <v>4.1</v>
          </cell>
          <cell r="AX149" t="str">
            <v>16.0</v>
          </cell>
          <cell r="AY149" t="str">
            <v>3.0</v>
          </cell>
          <cell r="AZ149" t="str">
            <v>0.08</v>
          </cell>
          <cell r="BA149" t="str">
            <v>0.085</v>
          </cell>
          <cell r="BB149" t="str">
            <v>1.17</v>
          </cell>
          <cell r="BC149" t="str">
            <v>0.001</v>
          </cell>
          <cell r="BD149" t="str">
            <v>0.009</v>
          </cell>
          <cell r="BE149" t="str">
            <v>0.798</v>
          </cell>
          <cell r="BF149" t="str">
            <v>0.0002</v>
          </cell>
          <cell r="BG149" t="str">
            <v>0.0046</v>
          </cell>
          <cell r="BH149" t="str">
            <v>0.000005</v>
          </cell>
          <cell r="BI149" t="str">
            <v>0.00002</v>
          </cell>
          <cell r="BJ149" t="str">
            <v>0.002</v>
          </cell>
          <cell r="BK149" t="str">
            <v>0.00004</v>
          </cell>
          <cell r="BL149" t="str">
            <v>0.002</v>
          </cell>
          <cell r="BM149" t="str">
            <v>0.0004</v>
          </cell>
          <cell r="BN149" t="str">
            <v>0.005</v>
          </cell>
          <cell r="BO149" t="str">
            <v>0.02</v>
          </cell>
          <cell r="BP149" t="str">
            <v>0.005</v>
          </cell>
          <cell r="BQ149" t="str">
            <v>-1</v>
          </cell>
          <cell r="BR149" t="str">
            <v>-1</v>
          </cell>
          <cell r="BS149" t="str">
            <v>11.8</v>
          </cell>
          <cell r="BT149" t="str">
            <v>-1</v>
          </cell>
          <cell r="BU149" t="str">
            <v>-1</v>
          </cell>
          <cell r="BV149" t="str">
            <v>-1</v>
          </cell>
          <cell r="BW149" t="str">
            <v>-1</v>
          </cell>
          <cell r="BX149" t="str">
            <v>-1</v>
          </cell>
          <cell r="BY149" t="str">
            <v>-1</v>
          </cell>
          <cell r="BZ149" t="str">
            <v/>
          </cell>
        </row>
        <row r="150">
          <cell r="B150" t="str">
            <v>王引河固口闸</v>
          </cell>
          <cell r="C150" t="str">
            <v>淮河流域</v>
          </cell>
          <cell r="D150" t="str">
            <v>安徽省</v>
          </cell>
          <cell r="E150" t="str">
            <v>宿州市</v>
          </cell>
          <cell r="F150" t="str">
            <v>宿州市</v>
          </cell>
          <cell r="G150" t="str">
            <v>砀山县</v>
          </cell>
          <cell r="H150" t="str">
            <v>安徽省</v>
          </cell>
          <cell r="I150" t="str">
            <v>宿州市</v>
          </cell>
          <cell r="J150" t="str">
            <v>一级</v>
          </cell>
          <cell r="K150" t="str">
            <v>淮河水系</v>
          </cell>
          <cell r="L150" t="str">
            <v>河流</v>
          </cell>
          <cell r="M150" t="str">
            <v>王引河</v>
          </cell>
          <cell r="N150" t="str">
            <v>14511130092</v>
          </cell>
          <cell r="O150" t="str">
            <v>沱河</v>
          </cell>
        </row>
        <row r="150">
          <cell r="S150" t="str">
            <v/>
          </cell>
          <cell r="T150" t="str">
            <v>新增</v>
          </cell>
          <cell r="U150" t="str">
            <v>省界（皖-豫）</v>
          </cell>
          <cell r="V150">
            <v>116.4489</v>
          </cell>
          <cell r="W150">
            <v>34.2826</v>
          </cell>
          <cell r="X150" t="str">
            <v>十四五</v>
          </cell>
          <cell r="Y150" t="str">
            <v>没有</v>
          </cell>
          <cell r="Z150" t="str">
            <v>-</v>
          </cell>
          <cell r="AA150" t="str">
            <v>2023</v>
          </cell>
          <cell r="AB150" t="str">
            <v>10</v>
          </cell>
          <cell r="AC150">
            <v>21</v>
          </cell>
          <cell r="AD150" t="str">
            <v>Ⅴ</v>
          </cell>
          <cell r="AE150" t="str">
            <v>Ⅳ</v>
          </cell>
          <cell r="AF150" t="str">
            <v>Ⅲ</v>
          </cell>
          <cell r="AG150" t="str">
            <v>五日生化需氧量（1.1）、总磷（0.8）、高锰酸盐指数（0.3）、化学需氧量（0.1）</v>
          </cell>
          <cell r="AH150" t="str">
            <v>化学需氧量（0.2）、高锰酸盐指数（0.2）</v>
          </cell>
          <cell r="AI150" t="str">
            <v>-</v>
          </cell>
          <cell r="AJ150" t="str">
            <v>五日生化需氧量、总磷</v>
          </cell>
          <cell r="AK150" t="str">
            <v>化学需氧量、高锰酸盐指数</v>
          </cell>
          <cell r="AL150" t="str">
            <v>五日生化需氧量、化学需氧量、高锰酸盐指数、总磷</v>
          </cell>
          <cell r="AM150" t="str">
            <v>2023-10-12</v>
          </cell>
          <cell r="AN150" t="str">
            <v>-1</v>
          </cell>
          <cell r="AO150" t="str">
            <v>21.1</v>
          </cell>
          <cell r="AP150" t="str">
            <v>-1</v>
          </cell>
          <cell r="AQ150" t="str">
            <v>-1</v>
          </cell>
          <cell r="AR150" t="str">
            <v>96.6</v>
          </cell>
          <cell r="AS150" t="str">
            <v>-1</v>
          </cell>
          <cell r="AT150" t="str">
            <v>-1</v>
          </cell>
          <cell r="AU150" t="str">
            <v>9</v>
          </cell>
          <cell r="AV150" t="str">
            <v>16.6</v>
          </cell>
          <cell r="AW150" t="str">
            <v>7.7</v>
          </cell>
          <cell r="AX150" t="str">
            <v>22.5</v>
          </cell>
          <cell r="AY150" t="str">
            <v>8.5</v>
          </cell>
          <cell r="AZ150" t="str">
            <v>0.06</v>
          </cell>
          <cell r="BA150" t="str">
            <v>0.360</v>
          </cell>
          <cell r="BB150" t="str">
            <v>3.27</v>
          </cell>
          <cell r="BC150" t="str">
            <v>0.003</v>
          </cell>
          <cell r="BD150" t="str">
            <v>0.002</v>
          </cell>
          <cell r="BE150" t="str">
            <v>0.665</v>
          </cell>
          <cell r="BF150" t="str">
            <v>0.0002</v>
          </cell>
          <cell r="BG150" t="str">
            <v>0.0116</v>
          </cell>
          <cell r="BH150" t="str">
            <v>0.00002</v>
          </cell>
          <cell r="BI150" t="str">
            <v>0.00006</v>
          </cell>
          <cell r="BJ150" t="str">
            <v>0.002</v>
          </cell>
          <cell r="BK150" t="str">
            <v>0.00004</v>
          </cell>
          <cell r="BL150" t="str">
            <v>0.002</v>
          </cell>
          <cell r="BM150" t="str">
            <v>0.0002</v>
          </cell>
          <cell r="BN150" t="str">
            <v>0.01</v>
          </cell>
          <cell r="BO150" t="str">
            <v>0.08</v>
          </cell>
          <cell r="BP150" t="str">
            <v>0.005</v>
          </cell>
          <cell r="BQ150" t="str">
            <v>-1</v>
          </cell>
          <cell r="BR150" t="str">
            <v>-1</v>
          </cell>
          <cell r="BS150" t="str">
            <v>16.8</v>
          </cell>
          <cell r="BT150" t="str">
            <v>-1</v>
          </cell>
          <cell r="BU150" t="str">
            <v>-1</v>
          </cell>
          <cell r="BV150" t="str">
            <v>-1</v>
          </cell>
          <cell r="BW150" t="str">
            <v>-1</v>
          </cell>
          <cell r="BX150" t="str">
            <v>-1</v>
          </cell>
          <cell r="BY150" t="str">
            <v>-1</v>
          </cell>
          <cell r="BZ150" t="str">
            <v/>
          </cell>
        </row>
        <row r="150">
          <cell r="CC150" t="str">
            <v>氟化物</v>
          </cell>
        </row>
        <row r="151">
          <cell r="B151" t="str">
            <v>大店岗</v>
          </cell>
          <cell r="C151" t="str">
            <v>淮河流域</v>
          </cell>
          <cell r="D151" t="str">
            <v>安徽省</v>
          </cell>
          <cell r="E151" t="str">
            <v>六安市</v>
          </cell>
          <cell r="F151" t="str">
            <v>六安市</v>
          </cell>
          <cell r="G151" t="str">
            <v>寿县、霍邱县、金安区、裕安区</v>
          </cell>
          <cell r="H151" t="str">
            <v>安徽省</v>
          </cell>
          <cell r="I151" t="str">
            <v>淮南市</v>
          </cell>
          <cell r="J151" t="str">
            <v>一级</v>
          </cell>
          <cell r="K151" t="str">
            <v>淮河水系</v>
          </cell>
          <cell r="L151" t="str">
            <v>河流</v>
          </cell>
          <cell r="M151" t="str">
            <v>淠河</v>
          </cell>
          <cell r="N151" t="str">
            <v>14511130075</v>
          </cell>
          <cell r="O151" t="str">
            <v>淮河</v>
          </cell>
        </row>
        <row r="151">
          <cell r="S151" t="str">
            <v>淠河六安农业用水区</v>
          </cell>
          <cell r="T151" t="str">
            <v>保留</v>
          </cell>
          <cell r="U151" t="str">
            <v>市界（六安市-淮南市）</v>
          </cell>
          <cell r="V151">
            <v>116.4771</v>
          </cell>
          <cell r="W151">
            <v>32.3773</v>
          </cell>
          <cell r="X151" t="str">
            <v>十二五,十三五,十四五</v>
          </cell>
          <cell r="Y151" t="str">
            <v>有</v>
          </cell>
          <cell r="Z151" t="str">
            <v>固定站</v>
          </cell>
          <cell r="AA151" t="str">
            <v>2023</v>
          </cell>
          <cell r="AB151" t="str">
            <v>10</v>
          </cell>
          <cell r="AC151">
            <v>21</v>
          </cell>
          <cell r="AD151" t="str">
            <v>Ⅱ</v>
          </cell>
          <cell r="AE151" t="str">
            <v>Ⅲ</v>
          </cell>
          <cell r="AF151" t="str">
            <v>Ⅲ</v>
          </cell>
          <cell r="AG151" t="str">
            <v>-</v>
          </cell>
          <cell r="AH151" t="str">
            <v>-</v>
          </cell>
          <cell r="AI151" t="str">
            <v>-</v>
          </cell>
          <cell r="AJ151" t="str">
            <v>高锰酸盐指数、总磷</v>
          </cell>
          <cell r="AK151" t="str">
            <v>化学需氧量</v>
          </cell>
          <cell r="AL151" t="str">
            <v>五日生化需氧量、铅</v>
          </cell>
          <cell r="AM151" t="str">
            <v>2023-10-08</v>
          </cell>
          <cell r="AN151" t="str">
            <v>-1</v>
          </cell>
          <cell r="AO151" t="str">
            <v>22.9</v>
          </cell>
          <cell r="AP151" t="str">
            <v>-1</v>
          </cell>
          <cell r="AQ151" t="str">
            <v>-1</v>
          </cell>
          <cell r="AR151" t="str">
            <v>26.2</v>
          </cell>
          <cell r="AS151" t="str">
            <v>-1</v>
          </cell>
          <cell r="AT151" t="str">
            <v>-1</v>
          </cell>
          <cell r="AU151" t="str">
            <v>7</v>
          </cell>
          <cell r="AV151" t="str">
            <v>7.5</v>
          </cell>
          <cell r="AW151" t="str">
            <v>3.9</v>
          </cell>
          <cell r="AX151" t="str">
            <v>15.0</v>
          </cell>
          <cell r="AY151" t="str">
            <v>1.5</v>
          </cell>
          <cell r="AZ151" t="str">
            <v>0.02</v>
          </cell>
          <cell r="BA151" t="str">
            <v>0.046</v>
          </cell>
          <cell r="BB151" t="str">
            <v>1.48</v>
          </cell>
          <cell r="BC151" t="str">
            <v>0.0005</v>
          </cell>
          <cell r="BD151" t="str">
            <v>0.025</v>
          </cell>
          <cell r="BE151" t="str">
            <v>0.470</v>
          </cell>
          <cell r="BF151" t="str">
            <v>0.0002</v>
          </cell>
          <cell r="BG151" t="str">
            <v>0.0009</v>
          </cell>
          <cell r="BH151" t="str">
            <v>0.00002</v>
          </cell>
          <cell r="BI151" t="str">
            <v>0.00005</v>
          </cell>
          <cell r="BJ151" t="str">
            <v>0.002</v>
          </cell>
          <cell r="BK151" t="str">
            <v>0.001</v>
          </cell>
          <cell r="BL151" t="str">
            <v>0.002</v>
          </cell>
          <cell r="BM151" t="str">
            <v>0.0002</v>
          </cell>
          <cell r="BN151" t="str">
            <v>0.005</v>
          </cell>
          <cell r="BO151" t="str">
            <v>0.02</v>
          </cell>
          <cell r="BP151" t="str">
            <v>0.005</v>
          </cell>
          <cell r="BQ151" t="str">
            <v>-1</v>
          </cell>
          <cell r="BR151" t="str">
            <v>-1</v>
          </cell>
          <cell r="BS151" t="str">
            <v>33.0</v>
          </cell>
          <cell r="BT151" t="str">
            <v>-1</v>
          </cell>
          <cell r="BU151" t="str">
            <v>-1</v>
          </cell>
          <cell r="BV151" t="str">
            <v>-1</v>
          </cell>
          <cell r="BW151" t="str">
            <v>-1</v>
          </cell>
          <cell r="BX151" t="str">
            <v>-1</v>
          </cell>
          <cell r="BY151" t="str">
            <v>-1</v>
          </cell>
          <cell r="BZ151" t="str">
            <v/>
          </cell>
        </row>
        <row r="152">
          <cell r="B152" t="str">
            <v>五里闸</v>
          </cell>
          <cell r="C152" t="str">
            <v>淮河流域</v>
          </cell>
          <cell r="D152" t="str">
            <v>安徽省</v>
          </cell>
          <cell r="E152" t="str">
            <v>淮南市</v>
          </cell>
          <cell r="F152" t="str">
            <v>淮南市</v>
          </cell>
          <cell r="G152" t="str">
            <v>寿县、谢家集区</v>
          </cell>
          <cell r="H152" t="str">
            <v>安徽省</v>
          </cell>
          <cell r="I152" t="str">
            <v>淮南市</v>
          </cell>
          <cell r="J152" t="str">
            <v>一级</v>
          </cell>
          <cell r="K152" t="str">
            <v>淮河水系</v>
          </cell>
          <cell r="L152" t="str">
            <v>河流</v>
          </cell>
          <cell r="M152" t="str">
            <v>东淝河</v>
          </cell>
          <cell r="N152" t="str">
            <v>14511130006</v>
          </cell>
          <cell r="O152" t="str">
            <v>淮河</v>
          </cell>
        </row>
        <row r="152">
          <cell r="S152" t="str">
            <v/>
          </cell>
          <cell r="T152" t="str">
            <v>保留</v>
          </cell>
          <cell r="U152" t="str">
            <v>入河口</v>
          </cell>
          <cell r="V152">
            <v>116.7572</v>
          </cell>
          <cell r="W152">
            <v>32.6041</v>
          </cell>
          <cell r="X152" t="str">
            <v>十一五,十二五,十三五,十四五</v>
          </cell>
          <cell r="Y152" t="str">
            <v>有</v>
          </cell>
          <cell r="Z152" t="str">
            <v>固定站</v>
          </cell>
          <cell r="AA152" t="str">
            <v>2023</v>
          </cell>
          <cell r="AB152" t="str">
            <v>10</v>
          </cell>
          <cell r="AC152">
            <v>21</v>
          </cell>
          <cell r="AD152" t="str">
            <v>Ⅲ</v>
          </cell>
          <cell r="AE152" t="str">
            <v>Ⅳ</v>
          </cell>
          <cell r="AF152" t="str">
            <v>Ⅱ</v>
          </cell>
          <cell r="AG152" t="str">
            <v>-</v>
          </cell>
          <cell r="AH152" t="str">
            <v>五日生化需氧量（0.05）</v>
          </cell>
          <cell r="AI152" t="str">
            <v>-</v>
          </cell>
          <cell r="AJ152" t="str">
            <v>溶解氧、高锰酸盐指数</v>
          </cell>
          <cell r="AK152" t="str">
            <v>五日生化需氧量</v>
          </cell>
          <cell r="AL152" t="str">
            <v>高锰酸盐指数、总磷</v>
          </cell>
          <cell r="AM152" t="str">
            <v>2023-10-16</v>
          </cell>
          <cell r="AN152" t="str">
            <v>-1</v>
          </cell>
          <cell r="AO152" t="str">
            <v>22.4</v>
          </cell>
          <cell r="AP152" t="str">
            <v>-1</v>
          </cell>
          <cell r="AQ152" t="str">
            <v>-1</v>
          </cell>
          <cell r="AR152" t="str">
            <v>40.2</v>
          </cell>
          <cell r="AS152" t="str">
            <v>-1</v>
          </cell>
          <cell r="AT152" t="str">
            <v>-1</v>
          </cell>
          <cell r="AU152" t="str">
            <v>7</v>
          </cell>
          <cell r="AV152" t="str">
            <v>5.6</v>
          </cell>
          <cell r="AW152" t="str">
            <v>5.0</v>
          </cell>
          <cell r="AX152" t="str">
            <v>14.3</v>
          </cell>
          <cell r="AY152" t="str">
            <v>2.2</v>
          </cell>
          <cell r="AZ152" t="str">
            <v>0.04</v>
          </cell>
          <cell r="BA152" t="str">
            <v>0.049</v>
          </cell>
          <cell r="BB152" t="str">
            <v>0.99</v>
          </cell>
          <cell r="BC152" t="str">
            <v>0.002</v>
          </cell>
          <cell r="BD152" t="str">
            <v>0.033</v>
          </cell>
          <cell r="BE152" t="str">
            <v>0.423</v>
          </cell>
          <cell r="BF152" t="str">
            <v>0.0002</v>
          </cell>
          <cell r="BG152" t="str">
            <v>0.0037</v>
          </cell>
          <cell r="BH152" t="str">
            <v>0.00002</v>
          </cell>
          <cell r="BI152" t="str">
            <v>0.00002</v>
          </cell>
          <cell r="BJ152" t="str">
            <v>0.002</v>
          </cell>
          <cell r="BK152" t="str">
            <v>0.0002</v>
          </cell>
          <cell r="BL152" t="str">
            <v>0.0005</v>
          </cell>
          <cell r="BM152" t="str">
            <v>0.0002</v>
          </cell>
          <cell r="BN152" t="str">
            <v>0.005</v>
          </cell>
          <cell r="BO152" t="str">
            <v>0.02</v>
          </cell>
          <cell r="BP152" t="str">
            <v>0.005</v>
          </cell>
          <cell r="BQ152" t="str">
            <v>-1</v>
          </cell>
          <cell r="BR152" t="str">
            <v>-1</v>
          </cell>
          <cell r="BS152" t="str">
            <v>25.0</v>
          </cell>
          <cell r="BT152" t="str">
            <v>-1</v>
          </cell>
          <cell r="BU152" t="str">
            <v>-1</v>
          </cell>
          <cell r="BV152" t="str">
            <v>-1</v>
          </cell>
          <cell r="BW152" t="str">
            <v>-1</v>
          </cell>
          <cell r="BX152" t="str">
            <v>-1</v>
          </cell>
          <cell r="BY152" t="str">
            <v>-1</v>
          </cell>
          <cell r="BZ152" t="str">
            <v/>
          </cell>
        </row>
        <row r="153">
          <cell r="B153" t="str">
            <v>工农兵大桥</v>
          </cell>
          <cell r="C153" t="str">
            <v>淮河流域</v>
          </cell>
          <cell r="D153" t="str">
            <v>安徽省</v>
          </cell>
          <cell r="E153" t="str">
            <v>六安市</v>
          </cell>
          <cell r="F153" t="str">
            <v>六安市</v>
          </cell>
          <cell r="G153" t="str">
            <v>霍邱县、叶集区</v>
          </cell>
          <cell r="H153" t="str">
            <v>安徽省</v>
          </cell>
          <cell r="I153" t="str">
            <v>六安市</v>
          </cell>
          <cell r="J153" t="str">
            <v>一级</v>
          </cell>
          <cell r="K153" t="str">
            <v>淮河水系</v>
          </cell>
          <cell r="L153" t="str">
            <v>河流</v>
          </cell>
          <cell r="M153" t="str">
            <v>沣河</v>
          </cell>
          <cell r="N153" t="str">
            <v>14511130060</v>
          </cell>
          <cell r="O153" t="str">
            <v>淮河</v>
          </cell>
        </row>
        <row r="153">
          <cell r="S153" t="str">
            <v/>
          </cell>
          <cell r="T153" t="str">
            <v>保留</v>
          </cell>
          <cell r="U153" t="str">
            <v>—</v>
          </cell>
          <cell r="V153">
            <v>116.2678</v>
          </cell>
          <cell r="W153">
            <v>32.3522</v>
          </cell>
          <cell r="X153" t="str">
            <v>十一五,十二五,十三五,十四五</v>
          </cell>
          <cell r="Y153" t="str">
            <v>有</v>
          </cell>
          <cell r="Z153" t="str">
            <v>固定站</v>
          </cell>
          <cell r="AA153" t="str">
            <v>2023</v>
          </cell>
          <cell r="AB153" t="str">
            <v>10</v>
          </cell>
          <cell r="AC153">
            <v>21</v>
          </cell>
          <cell r="AD153" t="str">
            <v>Ⅲ</v>
          </cell>
          <cell r="AE153" t="str">
            <v>Ⅳ</v>
          </cell>
          <cell r="AF153" t="str">
            <v>Ⅲ</v>
          </cell>
          <cell r="AG153" t="str">
            <v>-</v>
          </cell>
          <cell r="AH153" t="str">
            <v>溶解氧</v>
          </cell>
          <cell r="AI153" t="str">
            <v>-</v>
          </cell>
          <cell r="AJ153" t="str">
            <v>溶解氧、高锰酸盐指数</v>
          </cell>
          <cell r="AK153" t="str">
            <v>溶解氧</v>
          </cell>
          <cell r="AL153" t="str">
            <v>溶解氧、铅、总磷</v>
          </cell>
          <cell r="AM153" t="str">
            <v>2023-10-17</v>
          </cell>
          <cell r="AN153" t="str">
            <v>-1</v>
          </cell>
          <cell r="AO153" t="str">
            <v>21.9</v>
          </cell>
          <cell r="AP153" t="str">
            <v>-1</v>
          </cell>
          <cell r="AQ153" t="str">
            <v>-1</v>
          </cell>
          <cell r="AR153" t="str">
            <v>33.1</v>
          </cell>
          <cell r="AS153" t="str">
            <v>-1</v>
          </cell>
          <cell r="AT153" t="str">
            <v>-1</v>
          </cell>
          <cell r="AU153" t="str">
            <v>7</v>
          </cell>
          <cell r="AV153" t="str">
            <v>5.5</v>
          </cell>
          <cell r="AW153" t="str">
            <v>5.4</v>
          </cell>
          <cell r="AX153" t="str">
            <v>15.0</v>
          </cell>
          <cell r="AY153" t="str">
            <v>1.6</v>
          </cell>
          <cell r="AZ153" t="str">
            <v>0.03</v>
          </cell>
          <cell r="BA153" t="str">
            <v>0.058</v>
          </cell>
          <cell r="BB153" t="str">
            <v>0.66</v>
          </cell>
          <cell r="BC153" t="str">
            <v>0.002</v>
          </cell>
          <cell r="BD153" t="str">
            <v>0.013</v>
          </cell>
          <cell r="BE153" t="str">
            <v>0.580</v>
          </cell>
          <cell r="BF153" t="str">
            <v>0.0002</v>
          </cell>
          <cell r="BG153" t="str">
            <v>0.0002</v>
          </cell>
          <cell r="BH153" t="str">
            <v>0.00002</v>
          </cell>
          <cell r="BI153" t="str">
            <v>0.00002</v>
          </cell>
          <cell r="BJ153" t="str">
            <v>0.002</v>
          </cell>
          <cell r="BK153" t="str">
            <v>0.00004</v>
          </cell>
          <cell r="BL153" t="str">
            <v>0.002</v>
          </cell>
          <cell r="BM153" t="str">
            <v>0.0002</v>
          </cell>
          <cell r="BN153" t="str">
            <v>0.005</v>
          </cell>
          <cell r="BO153" t="str">
            <v>0.02</v>
          </cell>
          <cell r="BP153" t="str">
            <v>0.005</v>
          </cell>
          <cell r="BQ153" t="str">
            <v>-1</v>
          </cell>
          <cell r="BR153" t="str">
            <v>-1</v>
          </cell>
          <cell r="BS153" t="str">
            <v>20.4</v>
          </cell>
          <cell r="BT153" t="str">
            <v>-1</v>
          </cell>
          <cell r="BU153" t="str">
            <v>-1</v>
          </cell>
          <cell r="BV153" t="str">
            <v>-1</v>
          </cell>
          <cell r="BW153" t="str">
            <v>-1</v>
          </cell>
          <cell r="BX153" t="str">
            <v>-1</v>
          </cell>
          <cell r="BY153" t="str">
            <v>-1</v>
          </cell>
          <cell r="BZ153" t="str">
            <v/>
          </cell>
        </row>
        <row r="154">
          <cell r="B154" t="str">
            <v>河口大桥</v>
          </cell>
          <cell r="C154" t="str">
            <v>巢湖流域</v>
          </cell>
          <cell r="D154" t="str">
            <v>安徽省</v>
          </cell>
          <cell r="E154" t="str">
            <v>六安市</v>
          </cell>
          <cell r="F154" t="str">
            <v>六安市</v>
          </cell>
          <cell r="G154" t="str">
            <v>金安区、舒城县</v>
          </cell>
          <cell r="H154" t="str">
            <v>安徽省</v>
          </cell>
          <cell r="I154" t="str">
            <v>六安市</v>
          </cell>
          <cell r="J154" t="str">
            <v>入湖河流</v>
          </cell>
          <cell r="K154" t="str">
            <v>巢湖水系</v>
          </cell>
          <cell r="L154" t="str">
            <v>河流</v>
          </cell>
          <cell r="M154" t="str">
            <v>杭埠河</v>
          </cell>
          <cell r="N154" t="str">
            <v>14510320009</v>
          </cell>
          <cell r="O154" t="str">
            <v>巢湖</v>
          </cell>
        </row>
        <row r="154">
          <cell r="S154" t="str">
            <v/>
          </cell>
          <cell r="T154" t="str">
            <v>保留</v>
          </cell>
          <cell r="U154" t="str">
            <v>—</v>
          </cell>
          <cell r="V154">
            <v>116.9448</v>
          </cell>
          <cell r="W154">
            <v>31.4189</v>
          </cell>
          <cell r="X154" t="str">
            <v>十三五,十四五</v>
          </cell>
          <cell r="Y154" t="str">
            <v>有</v>
          </cell>
          <cell r="Z154" t="str">
            <v>固定站</v>
          </cell>
          <cell r="AA154" t="str">
            <v>2023</v>
          </cell>
          <cell r="AB154" t="str">
            <v>10</v>
          </cell>
          <cell r="AC154">
            <v>21</v>
          </cell>
          <cell r="AD154" t="str">
            <v>Ⅱ</v>
          </cell>
          <cell r="AE154" t="str">
            <v>Ⅱ</v>
          </cell>
          <cell r="AF154" t="str">
            <v>Ⅱ</v>
          </cell>
          <cell r="AG154" t="str">
            <v>-</v>
          </cell>
          <cell r="AH154" t="str">
            <v>-</v>
          </cell>
          <cell r="AI154" t="str">
            <v>-</v>
          </cell>
          <cell r="AJ154" t="str">
            <v>高锰酸盐指数、总磷</v>
          </cell>
          <cell r="AK154" t="str">
            <v>溶解氧、高锰酸盐指数、总磷</v>
          </cell>
          <cell r="AL154" t="str">
            <v>高锰酸盐指数</v>
          </cell>
          <cell r="AM154" t="str">
            <v>2023-10-19</v>
          </cell>
          <cell r="AN154" t="str">
            <v>-1</v>
          </cell>
          <cell r="AO154" t="str">
            <v>22.9</v>
          </cell>
          <cell r="AP154" t="str">
            <v>-1</v>
          </cell>
          <cell r="AQ154" t="str">
            <v>-1</v>
          </cell>
          <cell r="AR154" t="str">
            <v>11.7</v>
          </cell>
          <cell r="AS154" t="str">
            <v>-1</v>
          </cell>
          <cell r="AT154" t="str">
            <v>-1</v>
          </cell>
          <cell r="AU154" t="str">
            <v>7</v>
          </cell>
          <cell r="AV154" t="str">
            <v>8.2</v>
          </cell>
          <cell r="AW154" t="str">
            <v>2.2</v>
          </cell>
          <cell r="AX154" t="str">
            <v>9.0</v>
          </cell>
          <cell r="AY154" t="str">
            <v>2.2</v>
          </cell>
          <cell r="AZ154" t="str">
            <v>0.03</v>
          </cell>
          <cell r="BA154" t="str">
            <v>0.031</v>
          </cell>
          <cell r="BB154" t="str">
            <v>1.15</v>
          </cell>
          <cell r="BC154" t="str">
            <v>0.003</v>
          </cell>
          <cell r="BD154" t="str">
            <v>0.002</v>
          </cell>
          <cell r="BE154" t="str">
            <v>0.180</v>
          </cell>
          <cell r="BF154" t="str">
            <v>0.0002</v>
          </cell>
          <cell r="BG154" t="str">
            <v>0.0005</v>
          </cell>
          <cell r="BH154" t="str">
            <v>0.00002</v>
          </cell>
          <cell r="BI154" t="str">
            <v>0.00005</v>
          </cell>
          <cell r="BJ154" t="str">
            <v>0.002</v>
          </cell>
          <cell r="BK154" t="str">
            <v>0.001</v>
          </cell>
          <cell r="BL154" t="str">
            <v>0.002</v>
          </cell>
          <cell r="BM154" t="str">
            <v>0.0006</v>
          </cell>
          <cell r="BN154" t="str">
            <v>0.005</v>
          </cell>
          <cell r="BO154" t="str">
            <v>0.02</v>
          </cell>
          <cell r="BP154" t="str">
            <v>0.005</v>
          </cell>
          <cell r="BQ154" t="str">
            <v>-1</v>
          </cell>
          <cell r="BR154" t="str">
            <v>-1</v>
          </cell>
          <cell r="BS154" t="str">
            <v>8.9</v>
          </cell>
          <cell r="BT154" t="str">
            <v>-1</v>
          </cell>
          <cell r="BU154" t="str">
            <v>-1</v>
          </cell>
          <cell r="BV154" t="str">
            <v>-1</v>
          </cell>
          <cell r="BW154" t="str">
            <v>-1</v>
          </cell>
          <cell r="BX154" t="str">
            <v>-1</v>
          </cell>
          <cell r="BY154" t="str">
            <v>-1</v>
          </cell>
          <cell r="BZ154" t="str">
            <v/>
          </cell>
        </row>
        <row r="155">
          <cell r="B155" t="str">
            <v>白洋淀渡口</v>
          </cell>
          <cell r="C155" t="str">
            <v>淮河流域</v>
          </cell>
          <cell r="D155" t="str">
            <v>安徽省</v>
          </cell>
          <cell r="E155" t="str">
            <v>淮南市</v>
          </cell>
          <cell r="F155" t="str">
            <v>淮南市</v>
          </cell>
          <cell r="G155" t="str">
            <v>寿县、金安区</v>
          </cell>
          <cell r="H155" t="str">
            <v>安徽省</v>
          </cell>
          <cell r="I155" t="str">
            <v>淮南市</v>
          </cell>
          <cell r="J155" t="str">
            <v>一级</v>
          </cell>
          <cell r="K155" t="str">
            <v>淮河水系</v>
          </cell>
          <cell r="L155" t="str">
            <v>河流</v>
          </cell>
          <cell r="M155" t="str">
            <v>东淝河</v>
          </cell>
          <cell r="N155" t="str">
            <v>14511130006</v>
          </cell>
          <cell r="O155" t="str">
            <v>淮河</v>
          </cell>
        </row>
        <row r="155">
          <cell r="S155" t="str">
            <v/>
          </cell>
          <cell r="T155" t="str">
            <v>保留</v>
          </cell>
          <cell r="U155" t="str">
            <v>—</v>
          </cell>
          <cell r="V155">
            <v>116.7992</v>
          </cell>
          <cell r="W155">
            <v>32.1725</v>
          </cell>
          <cell r="X155" t="str">
            <v>十三五,十四五</v>
          </cell>
          <cell r="Y155" t="str">
            <v>有</v>
          </cell>
          <cell r="Z155" t="str">
            <v>固定站</v>
          </cell>
          <cell r="AA155" t="str">
            <v>2023</v>
          </cell>
          <cell r="AB155" t="str">
            <v>10</v>
          </cell>
          <cell r="AC155">
            <v>21</v>
          </cell>
          <cell r="AD155" t="str">
            <v>Ⅳ</v>
          </cell>
          <cell r="AE155" t="str">
            <v>Ⅳ</v>
          </cell>
          <cell r="AF155" t="str">
            <v>Ⅲ</v>
          </cell>
          <cell r="AG155" t="str">
            <v>溶解氧</v>
          </cell>
          <cell r="AH155" t="str">
            <v>溶解氧</v>
          </cell>
          <cell r="AI155" t="str">
            <v>-</v>
          </cell>
          <cell r="AJ155" t="str">
            <v>溶解氧</v>
          </cell>
          <cell r="AK155" t="str">
            <v>溶解氧</v>
          </cell>
          <cell r="AL155" t="str">
            <v>高锰酸盐指数</v>
          </cell>
          <cell r="AM155" t="str">
            <v>2023-10-17</v>
          </cell>
          <cell r="AN155" t="str">
            <v>-1</v>
          </cell>
          <cell r="AO155" t="str">
            <v>21.8</v>
          </cell>
          <cell r="AP155" t="str">
            <v>-1</v>
          </cell>
          <cell r="AQ155" t="str">
            <v>-1</v>
          </cell>
          <cell r="AR155" t="str">
            <v>32.9</v>
          </cell>
          <cell r="AS155" t="str">
            <v>-1</v>
          </cell>
          <cell r="AT155" t="str">
            <v>-1</v>
          </cell>
          <cell r="AU155" t="str">
            <v>7</v>
          </cell>
          <cell r="AV155" t="str">
            <v>4.7</v>
          </cell>
          <cell r="AW155" t="str">
            <v>5.7</v>
          </cell>
          <cell r="AX155" t="str">
            <v>16.3</v>
          </cell>
          <cell r="AY155" t="str">
            <v>2.4</v>
          </cell>
          <cell r="AZ155" t="str">
            <v>0.03</v>
          </cell>
          <cell r="BA155" t="str">
            <v>0.062</v>
          </cell>
          <cell r="BB155" t="str">
            <v>1.21</v>
          </cell>
          <cell r="BC155" t="str">
            <v>0.006</v>
          </cell>
          <cell r="BD155" t="str">
            <v>0.008</v>
          </cell>
          <cell r="BE155" t="str">
            <v>0.490</v>
          </cell>
          <cell r="BF155" t="str">
            <v>0.0002</v>
          </cell>
          <cell r="BG155" t="str">
            <v>0.0022</v>
          </cell>
          <cell r="BH155" t="str">
            <v>0.00002</v>
          </cell>
          <cell r="BI155" t="str">
            <v>0.00002</v>
          </cell>
          <cell r="BJ155" t="str">
            <v>0.002</v>
          </cell>
          <cell r="BK155" t="str">
            <v>0.00004</v>
          </cell>
          <cell r="BL155" t="str">
            <v>0.0005</v>
          </cell>
          <cell r="BM155" t="str">
            <v>0.0002</v>
          </cell>
          <cell r="BN155" t="str">
            <v>0.005</v>
          </cell>
          <cell r="BO155" t="str">
            <v>0.02</v>
          </cell>
          <cell r="BP155" t="str">
            <v>0.005</v>
          </cell>
          <cell r="BQ155" t="str">
            <v>-1</v>
          </cell>
          <cell r="BR155" t="str">
            <v>-1</v>
          </cell>
          <cell r="BS155" t="str">
            <v>46.1</v>
          </cell>
          <cell r="BT155" t="str">
            <v>-1</v>
          </cell>
          <cell r="BU155" t="str">
            <v>-1</v>
          </cell>
          <cell r="BV155" t="str">
            <v>-1</v>
          </cell>
          <cell r="BW155" t="str">
            <v>-1</v>
          </cell>
          <cell r="BX155" t="str">
            <v>-1</v>
          </cell>
          <cell r="BY155" t="str">
            <v>-1</v>
          </cell>
          <cell r="BZ155" t="str">
            <v/>
          </cell>
        </row>
        <row r="156">
          <cell r="B156" t="str">
            <v>陶洪集</v>
          </cell>
          <cell r="C156" t="str">
            <v>淮河流域</v>
          </cell>
          <cell r="D156" t="str">
            <v>安徽省</v>
          </cell>
          <cell r="E156" t="str">
            <v>六安市</v>
          </cell>
          <cell r="F156" t="str">
            <v>六安市</v>
          </cell>
          <cell r="G156" t="str">
            <v>霍山县</v>
          </cell>
          <cell r="H156" t="str">
            <v>安徽省</v>
          </cell>
          <cell r="I156" t="str">
            <v>六安市</v>
          </cell>
          <cell r="J156" t="str">
            <v>二级</v>
          </cell>
          <cell r="K156" t="str">
            <v>淮河水系</v>
          </cell>
          <cell r="L156" t="str">
            <v>河流</v>
          </cell>
          <cell r="M156" t="str">
            <v>东淠河</v>
          </cell>
          <cell r="N156" t="str">
            <v>14511130007</v>
          </cell>
          <cell r="O156" t="str">
            <v>淠河</v>
          </cell>
        </row>
        <row r="156">
          <cell r="S156" t="str">
            <v>东淠河霍山工业、农业用水区/东淠河霍山、裕安过渡区</v>
          </cell>
          <cell r="T156" t="str">
            <v>保留</v>
          </cell>
          <cell r="U156" t="str">
            <v>—</v>
          </cell>
          <cell r="V156">
            <v>116.3076</v>
          </cell>
          <cell r="W156">
            <v>31.533</v>
          </cell>
          <cell r="X156" t="str">
            <v>十三五,十四五</v>
          </cell>
          <cell r="Y156" t="str">
            <v>有</v>
          </cell>
          <cell r="Z156" t="str">
            <v>固定站</v>
          </cell>
          <cell r="AA156" t="str">
            <v>2023</v>
          </cell>
          <cell r="AB156" t="str">
            <v>10</v>
          </cell>
          <cell r="AC156">
            <v>21</v>
          </cell>
          <cell r="AD156" t="str">
            <v>Ⅱ</v>
          </cell>
          <cell r="AE156" t="str">
            <v>Ⅱ</v>
          </cell>
          <cell r="AF156" t="str">
            <v>Ⅱ</v>
          </cell>
          <cell r="AG156" t="str">
            <v>-</v>
          </cell>
          <cell r="AH156" t="str">
            <v>-</v>
          </cell>
          <cell r="AI156" t="str">
            <v>-</v>
          </cell>
          <cell r="AJ156" t="str">
            <v>高锰酸盐指数、总磷</v>
          </cell>
          <cell r="AK156" t="str">
            <v>高锰酸盐指数、总磷</v>
          </cell>
          <cell r="AL156" t="str">
            <v>高锰酸盐指数、总磷</v>
          </cell>
          <cell r="AM156" t="str">
            <v>2023-10-12</v>
          </cell>
          <cell r="AN156" t="str">
            <v>-1</v>
          </cell>
          <cell r="AO156" t="str">
            <v>21.4</v>
          </cell>
          <cell r="AP156" t="str">
            <v>-1</v>
          </cell>
          <cell r="AQ156" t="str">
            <v>-1</v>
          </cell>
          <cell r="AR156" t="str">
            <v>13.6</v>
          </cell>
          <cell r="AS156" t="str">
            <v>-1</v>
          </cell>
          <cell r="AT156" t="str">
            <v>-1</v>
          </cell>
          <cell r="AU156" t="str">
            <v>8</v>
          </cell>
          <cell r="AV156" t="str">
            <v>11.0</v>
          </cell>
          <cell r="AW156" t="str">
            <v>3.0</v>
          </cell>
          <cell r="AX156" t="str">
            <v>11.0</v>
          </cell>
          <cell r="AY156" t="str">
            <v>1.2</v>
          </cell>
          <cell r="AZ156" t="str">
            <v>0.03</v>
          </cell>
          <cell r="BA156" t="str">
            <v>0.040</v>
          </cell>
          <cell r="BB156" t="str">
            <v>1.21</v>
          </cell>
          <cell r="BC156" t="str">
            <v>0.0005</v>
          </cell>
          <cell r="BD156" t="str">
            <v>0.025</v>
          </cell>
          <cell r="BE156" t="str">
            <v>0.163</v>
          </cell>
          <cell r="BF156" t="str">
            <v>0.0002</v>
          </cell>
          <cell r="BG156" t="str">
            <v>0.0005</v>
          </cell>
          <cell r="BH156" t="str">
            <v>0.00002</v>
          </cell>
          <cell r="BI156" t="str">
            <v>0.00005</v>
          </cell>
          <cell r="BJ156" t="str">
            <v>0.002</v>
          </cell>
          <cell r="BK156" t="str">
            <v>0.001</v>
          </cell>
          <cell r="BL156" t="str">
            <v>0.002</v>
          </cell>
          <cell r="BM156" t="str">
            <v>0.0002</v>
          </cell>
          <cell r="BN156" t="str">
            <v>0.005</v>
          </cell>
          <cell r="BO156" t="str">
            <v>0.02</v>
          </cell>
          <cell r="BP156" t="str">
            <v>0.005</v>
          </cell>
          <cell r="BQ156" t="str">
            <v>-1</v>
          </cell>
          <cell r="BR156" t="str">
            <v>-1</v>
          </cell>
          <cell r="BS156" t="str">
            <v>134.2</v>
          </cell>
          <cell r="BT156" t="str">
            <v>-1</v>
          </cell>
          <cell r="BU156" t="str">
            <v>-1</v>
          </cell>
          <cell r="BV156" t="str">
            <v>-1</v>
          </cell>
          <cell r="BW156" t="str">
            <v>-1</v>
          </cell>
          <cell r="BX156" t="str">
            <v>-1</v>
          </cell>
          <cell r="BY156" t="str">
            <v>-1</v>
          </cell>
          <cell r="BZ156" t="str">
            <v/>
          </cell>
        </row>
        <row r="157">
          <cell r="B157" t="str">
            <v>东湖闸</v>
          </cell>
          <cell r="C157" t="str">
            <v>淮河流域</v>
          </cell>
          <cell r="D157" t="str">
            <v>安徽省</v>
          </cell>
          <cell r="E157" t="str">
            <v>六安市</v>
          </cell>
          <cell r="F157" t="str">
            <v>六安市</v>
          </cell>
          <cell r="G157" t="str">
            <v>霍邱县、金寨县、叶集区、裕安区</v>
          </cell>
          <cell r="H157" t="str">
            <v>安徽省</v>
          </cell>
          <cell r="I157" t="str">
            <v>六安市</v>
          </cell>
          <cell r="J157" t="str">
            <v>一级</v>
          </cell>
          <cell r="K157" t="str">
            <v>淮河水系</v>
          </cell>
          <cell r="L157" t="str">
            <v>河流</v>
          </cell>
          <cell r="M157" t="str">
            <v>汲河</v>
          </cell>
          <cell r="N157" t="str">
            <v>14511130057</v>
          </cell>
          <cell r="O157" t="str">
            <v>淮河</v>
          </cell>
        </row>
        <row r="157">
          <cell r="S157" t="str">
            <v/>
          </cell>
          <cell r="T157" t="str">
            <v>保留</v>
          </cell>
          <cell r="U157" t="str">
            <v>—</v>
          </cell>
          <cell r="V157">
            <v>116.4233</v>
          </cell>
          <cell r="W157">
            <v>32.3906</v>
          </cell>
          <cell r="X157" t="str">
            <v>十三五,十四五</v>
          </cell>
          <cell r="Y157" t="str">
            <v>有</v>
          </cell>
          <cell r="Z157" t="str">
            <v>固定站</v>
          </cell>
          <cell r="AA157" t="str">
            <v>2023</v>
          </cell>
          <cell r="AB157" t="str">
            <v>10</v>
          </cell>
          <cell r="AC157">
            <v>21</v>
          </cell>
          <cell r="AD157" t="str">
            <v>Ⅲ</v>
          </cell>
          <cell r="AE157" t="str">
            <v>Ⅲ</v>
          </cell>
          <cell r="AF157" t="str">
            <v>Ⅲ</v>
          </cell>
          <cell r="AG157" t="str">
            <v>-</v>
          </cell>
          <cell r="AH157" t="str">
            <v>-</v>
          </cell>
          <cell r="AI157" t="str">
            <v>-</v>
          </cell>
          <cell r="AJ157" t="str">
            <v>化学需氧量</v>
          </cell>
          <cell r="AK157" t="str">
            <v>化学需氧量</v>
          </cell>
          <cell r="AL157" t="str">
            <v>化学需氧量、铅</v>
          </cell>
          <cell r="AM157" t="str">
            <v>2023-10-07</v>
          </cell>
          <cell r="AN157" t="str">
            <v>-1</v>
          </cell>
          <cell r="AO157" t="str">
            <v>21.4</v>
          </cell>
          <cell r="AP157" t="str">
            <v>-1</v>
          </cell>
          <cell r="AQ157" t="str">
            <v>-1</v>
          </cell>
          <cell r="AR157" t="str">
            <v>23.1</v>
          </cell>
          <cell r="AS157" t="str">
            <v>-1</v>
          </cell>
          <cell r="AT157" t="str">
            <v>-1</v>
          </cell>
          <cell r="AU157" t="str">
            <v>8</v>
          </cell>
          <cell r="AV157" t="str">
            <v>8.1</v>
          </cell>
          <cell r="AW157" t="str">
            <v>3.7</v>
          </cell>
          <cell r="AX157" t="str">
            <v>17.5</v>
          </cell>
          <cell r="AY157" t="str">
            <v>1.5</v>
          </cell>
          <cell r="AZ157" t="str">
            <v>0.03</v>
          </cell>
          <cell r="BA157" t="str">
            <v>0.072</v>
          </cell>
          <cell r="BB157" t="str">
            <v>1.58</v>
          </cell>
          <cell r="BC157" t="str">
            <v>0.0005</v>
          </cell>
          <cell r="BD157" t="str">
            <v>0.025</v>
          </cell>
          <cell r="BE157" t="str">
            <v>0.320</v>
          </cell>
          <cell r="BF157" t="str">
            <v>0.0002</v>
          </cell>
          <cell r="BG157" t="str">
            <v>0.0016</v>
          </cell>
          <cell r="BH157" t="str">
            <v>0.00002</v>
          </cell>
          <cell r="BI157" t="str">
            <v>0.00005</v>
          </cell>
          <cell r="BJ157" t="str">
            <v>0.002</v>
          </cell>
          <cell r="BK157" t="str">
            <v>0.001</v>
          </cell>
          <cell r="BL157" t="str">
            <v>0.002</v>
          </cell>
          <cell r="BM157" t="str">
            <v>0.0002</v>
          </cell>
          <cell r="BN157" t="str">
            <v>0.005</v>
          </cell>
          <cell r="BO157" t="str">
            <v>0.02</v>
          </cell>
          <cell r="BP157" t="str">
            <v>0.005</v>
          </cell>
          <cell r="BQ157" t="str">
            <v>-1</v>
          </cell>
          <cell r="BR157" t="str">
            <v>-1</v>
          </cell>
          <cell r="BS157" t="str">
            <v>60.3</v>
          </cell>
          <cell r="BT157" t="str">
            <v>-1</v>
          </cell>
          <cell r="BU157" t="str">
            <v>-1</v>
          </cell>
          <cell r="BV157" t="str">
            <v>-1</v>
          </cell>
          <cell r="BW157" t="str">
            <v>-1</v>
          </cell>
          <cell r="BX157" t="str">
            <v>-1</v>
          </cell>
          <cell r="BY157" t="str">
            <v>-1</v>
          </cell>
          <cell r="BZ157" t="str">
            <v/>
          </cell>
        </row>
        <row r="158">
          <cell r="B158" t="str">
            <v>新安渡口</v>
          </cell>
          <cell r="C158" t="str">
            <v>淮河流域</v>
          </cell>
          <cell r="D158" t="str">
            <v>安徽省</v>
          </cell>
          <cell r="E158" t="str">
            <v>六安市</v>
          </cell>
          <cell r="F158" t="str">
            <v>六安市</v>
          </cell>
          <cell r="G158" t="str">
            <v>金安区、裕安区</v>
          </cell>
          <cell r="H158" t="str">
            <v>安徽省</v>
          </cell>
          <cell r="I158" t="str">
            <v>六安市</v>
          </cell>
          <cell r="J158" t="str">
            <v>一级</v>
          </cell>
          <cell r="K158" t="str">
            <v>淮河水系</v>
          </cell>
          <cell r="L158" t="str">
            <v>河流</v>
          </cell>
          <cell r="M158" t="str">
            <v>淠河</v>
          </cell>
          <cell r="N158" t="str">
            <v>14511130075</v>
          </cell>
          <cell r="O158" t="str">
            <v>淮河</v>
          </cell>
        </row>
        <row r="158">
          <cell r="S158" t="str">
            <v/>
          </cell>
          <cell r="T158" t="str">
            <v>保留</v>
          </cell>
          <cell r="U158" t="str">
            <v>—</v>
          </cell>
          <cell r="V158">
            <v>116.5232</v>
          </cell>
          <cell r="W158">
            <v>31.887</v>
          </cell>
          <cell r="X158" t="str">
            <v>十三五,十四五</v>
          </cell>
          <cell r="Y158" t="str">
            <v>有</v>
          </cell>
          <cell r="Z158" t="str">
            <v>固定站</v>
          </cell>
          <cell r="AA158" t="str">
            <v>2023</v>
          </cell>
          <cell r="AB158" t="str">
            <v>10</v>
          </cell>
          <cell r="AC158">
            <v>21</v>
          </cell>
          <cell r="AD158" t="str">
            <v>Ⅱ</v>
          </cell>
          <cell r="AE158" t="str">
            <v>Ⅲ</v>
          </cell>
          <cell r="AF158" t="str">
            <v>Ⅲ</v>
          </cell>
          <cell r="AG158" t="str">
            <v>-</v>
          </cell>
          <cell r="AH158" t="str">
            <v>-</v>
          </cell>
          <cell r="AI158" t="str">
            <v>-</v>
          </cell>
          <cell r="AJ158" t="str">
            <v>高锰酸盐指数、总磷</v>
          </cell>
          <cell r="AK158" t="str">
            <v>化学需氧量、高锰酸盐指数</v>
          </cell>
          <cell r="AL158" t="str">
            <v>化学需氧量</v>
          </cell>
          <cell r="AM158" t="str">
            <v>2023-10-08</v>
          </cell>
          <cell r="AN158" t="str">
            <v>-1</v>
          </cell>
          <cell r="AO158" t="str">
            <v>23.3</v>
          </cell>
          <cell r="AP158" t="str">
            <v>-1</v>
          </cell>
          <cell r="AQ158" t="str">
            <v>-1</v>
          </cell>
          <cell r="AR158" t="str">
            <v>25.6</v>
          </cell>
          <cell r="AS158" t="str">
            <v>-1</v>
          </cell>
          <cell r="AT158" t="str">
            <v>-1</v>
          </cell>
          <cell r="AU158" t="str">
            <v>8</v>
          </cell>
          <cell r="AV158" t="str">
            <v>9.2</v>
          </cell>
          <cell r="AW158" t="str">
            <v>3.7</v>
          </cell>
          <cell r="AX158" t="str">
            <v>13.0</v>
          </cell>
          <cell r="AY158" t="str">
            <v>1.4</v>
          </cell>
          <cell r="AZ158" t="str">
            <v>0.03</v>
          </cell>
          <cell r="BA158" t="str">
            <v>0.035</v>
          </cell>
          <cell r="BB158" t="str">
            <v>2.23</v>
          </cell>
          <cell r="BC158" t="str">
            <v>0.0005</v>
          </cell>
          <cell r="BD158" t="str">
            <v>0.025</v>
          </cell>
          <cell r="BE158" t="str">
            <v>0.277</v>
          </cell>
          <cell r="BF158" t="str">
            <v>0.0002</v>
          </cell>
          <cell r="BG158" t="str">
            <v>0.0010</v>
          </cell>
          <cell r="BH158" t="str">
            <v>0.00002</v>
          </cell>
          <cell r="BI158" t="str">
            <v>0.00005</v>
          </cell>
          <cell r="BJ158" t="str">
            <v>0.002</v>
          </cell>
          <cell r="BK158" t="str">
            <v>0.001</v>
          </cell>
          <cell r="BL158" t="str">
            <v>0.002</v>
          </cell>
          <cell r="BM158" t="str">
            <v>0.0002</v>
          </cell>
          <cell r="BN158" t="str">
            <v>0.005</v>
          </cell>
          <cell r="BO158" t="str">
            <v>0.02</v>
          </cell>
          <cell r="BP158" t="str">
            <v>0.005</v>
          </cell>
          <cell r="BQ158" t="str">
            <v>-1</v>
          </cell>
          <cell r="BR158" t="str">
            <v>-1</v>
          </cell>
          <cell r="BS158" t="str">
            <v>13.8</v>
          </cell>
          <cell r="BT158" t="str">
            <v>-1</v>
          </cell>
          <cell r="BU158" t="str">
            <v>-1</v>
          </cell>
          <cell r="BV158" t="str">
            <v>-1</v>
          </cell>
          <cell r="BW158" t="str">
            <v>-1</v>
          </cell>
          <cell r="BX158" t="str">
            <v>-1</v>
          </cell>
          <cell r="BY158" t="str">
            <v>-1</v>
          </cell>
          <cell r="BZ158" t="str">
            <v/>
          </cell>
        </row>
        <row r="159">
          <cell r="B159" t="str">
            <v>响洪甸水库出水口</v>
          </cell>
          <cell r="C159" t="str">
            <v>淮河流域</v>
          </cell>
          <cell r="D159" t="str">
            <v>安徽省</v>
          </cell>
          <cell r="E159" t="str">
            <v>六安市</v>
          </cell>
          <cell r="F159" t="str">
            <v>六安市</v>
          </cell>
          <cell r="G159" t="str">
            <v>金寨县</v>
          </cell>
          <cell r="H159" t="str">
            <v>安徽省</v>
          </cell>
          <cell r="I159" t="str">
            <v>六安市</v>
          </cell>
          <cell r="J159" t="str">
            <v>二级</v>
          </cell>
          <cell r="K159" t="str">
            <v>淮河水系</v>
          </cell>
          <cell r="L159" t="str">
            <v>河流</v>
          </cell>
          <cell r="M159" t="str">
            <v>西淠河</v>
          </cell>
          <cell r="N159" t="str">
            <v>14511130114</v>
          </cell>
          <cell r="O159" t="str">
            <v>淠河</v>
          </cell>
        </row>
        <row r="159">
          <cell r="S159" t="str">
            <v>西淠河金寨、裕安河流源头水保护区/响洪甸水库金寨河流源头水保护区</v>
          </cell>
          <cell r="T159" t="str">
            <v>保留</v>
          </cell>
          <cell r="U159" t="str">
            <v>—</v>
          </cell>
          <cell r="V159">
            <v>116.157</v>
          </cell>
          <cell r="W159">
            <v>31.5529</v>
          </cell>
          <cell r="X159" t="str">
            <v>十三五,十四五</v>
          </cell>
          <cell r="Y159" t="str">
            <v>有</v>
          </cell>
          <cell r="Z159" t="str">
            <v>固定站</v>
          </cell>
          <cell r="AA159" t="str">
            <v>2023</v>
          </cell>
          <cell r="AB159" t="str">
            <v>10</v>
          </cell>
          <cell r="AC159">
            <v>21</v>
          </cell>
          <cell r="AD159" t="str">
            <v>Ⅱ</v>
          </cell>
          <cell r="AE159" t="str">
            <v>Ⅳ</v>
          </cell>
          <cell r="AF159" t="str">
            <v>Ⅱ</v>
          </cell>
          <cell r="AG159" t="str">
            <v>-</v>
          </cell>
          <cell r="AH159" t="str">
            <v>溶解氧</v>
          </cell>
          <cell r="AI159" t="str">
            <v>-</v>
          </cell>
          <cell r="AJ159" t="str">
            <v>溶解氧</v>
          </cell>
          <cell r="AK159" t="str">
            <v>溶解氧</v>
          </cell>
          <cell r="AL159" t="str">
            <v>溶解氧、高锰酸盐指数</v>
          </cell>
          <cell r="AM159" t="str">
            <v>2023-10-11</v>
          </cell>
          <cell r="AN159" t="str">
            <v>-1</v>
          </cell>
          <cell r="AO159" t="str">
            <v>21.2</v>
          </cell>
          <cell r="AP159" t="str">
            <v>-1</v>
          </cell>
          <cell r="AQ159" t="str">
            <v>-1</v>
          </cell>
          <cell r="AR159" t="str">
            <v>8.9</v>
          </cell>
          <cell r="AS159" t="str">
            <v>-1</v>
          </cell>
          <cell r="AT159" t="str">
            <v>-1</v>
          </cell>
          <cell r="AU159" t="str">
            <v>7</v>
          </cell>
          <cell r="AV159" t="str">
            <v>6.0</v>
          </cell>
          <cell r="AW159" t="str">
            <v>1.3</v>
          </cell>
          <cell r="AX159" t="str">
            <v>6.5</v>
          </cell>
          <cell r="AY159" t="str">
            <v>2.4</v>
          </cell>
          <cell r="AZ159" t="str">
            <v>0.02</v>
          </cell>
          <cell r="BA159" t="str">
            <v>0.006</v>
          </cell>
          <cell r="BB159" t="str">
            <v>0.85</v>
          </cell>
          <cell r="BC159" t="str">
            <v>0.0005</v>
          </cell>
          <cell r="BD159" t="str">
            <v>0.025</v>
          </cell>
          <cell r="BE159" t="str">
            <v>0.134</v>
          </cell>
          <cell r="BF159" t="str">
            <v>0.0002</v>
          </cell>
          <cell r="BG159" t="str">
            <v>0.0004</v>
          </cell>
          <cell r="BH159" t="str">
            <v>0.00002</v>
          </cell>
          <cell r="BI159" t="str">
            <v>0.00005</v>
          </cell>
          <cell r="BJ159" t="str">
            <v>0.002</v>
          </cell>
          <cell r="BK159" t="str">
            <v>0.001</v>
          </cell>
          <cell r="BL159" t="str">
            <v>0.002</v>
          </cell>
          <cell r="BM159" t="str">
            <v>0.0002</v>
          </cell>
          <cell r="BN159" t="str">
            <v>0.005</v>
          </cell>
          <cell r="BO159" t="str">
            <v>0.02</v>
          </cell>
          <cell r="BP159" t="str">
            <v>0.005</v>
          </cell>
          <cell r="BQ159" t="str">
            <v>-1</v>
          </cell>
          <cell r="BR159" t="str">
            <v>-1</v>
          </cell>
          <cell r="BS159" t="str">
            <v>2.6</v>
          </cell>
          <cell r="BT159" t="str">
            <v>-1</v>
          </cell>
          <cell r="BU159" t="str">
            <v>-1</v>
          </cell>
          <cell r="BV159" t="str">
            <v>-1</v>
          </cell>
          <cell r="BW159" t="str">
            <v>-1</v>
          </cell>
          <cell r="BX159" t="str">
            <v>-1</v>
          </cell>
          <cell r="BY159" t="str">
            <v>-1</v>
          </cell>
          <cell r="BZ159" t="str">
            <v/>
          </cell>
        </row>
        <row r="160">
          <cell r="B160" t="str">
            <v>丁埠大桥</v>
          </cell>
          <cell r="C160" t="str">
            <v>淮河流域</v>
          </cell>
          <cell r="D160" t="str">
            <v>安徽省</v>
          </cell>
          <cell r="E160" t="str">
            <v>六安市</v>
          </cell>
          <cell r="F160" t="str">
            <v>六安市</v>
          </cell>
          <cell r="G160" t="str">
            <v>金寨县</v>
          </cell>
          <cell r="H160" t="str">
            <v>安徽省</v>
          </cell>
          <cell r="I160" t="str">
            <v>六安市</v>
          </cell>
          <cell r="J160" t="str">
            <v>二级</v>
          </cell>
          <cell r="K160" t="str">
            <v>淮河水系</v>
          </cell>
          <cell r="L160" t="str">
            <v>河流</v>
          </cell>
          <cell r="M160" t="str">
            <v>竹根河</v>
          </cell>
          <cell r="N160" t="str">
            <v>14511130100</v>
          </cell>
          <cell r="O160" t="str">
            <v>史河</v>
          </cell>
        </row>
        <row r="160">
          <cell r="S160" t="str">
            <v/>
          </cell>
          <cell r="T160" t="str">
            <v>保留</v>
          </cell>
          <cell r="U160" t="str">
            <v>—</v>
          </cell>
          <cell r="V160">
            <v>115.6457</v>
          </cell>
          <cell r="W160">
            <v>31.4712</v>
          </cell>
          <cell r="X160" t="str">
            <v>十三五,十四五</v>
          </cell>
          <cell r="Y160" t="str">
            <v>有</v>
          </cell>
          <cell r="Z160" t="str">
            <v>固定站</v>
          </cell>
          <cell r="AA160" t="str">
            <v>2023</v>
          </cell>
          <cell r="AB160" t="str">
            <v>10</v>
          </cell>
          <cell r="AC160">
            <v>21</v>
          </cell>
          <cell r="AD160" t="str">
            <v>Ⅱ</v>
          </cell>
          <cell r="AE160" t="str">
            <v>Ⅱ</v>
          </cell>
          <cell r="AF160" t="str">
            <v>Ⅱ</v>
          </cell>
          <cell r="AG160" t="str">
            <v>-</v>
          </cell>
          <cell r="AH160" t="str">
            <v>-</v>
          </cell>
          <cell r="AI160" t="str">
            <v>-</v>
          </cell>
          <cell r="AJ160" t="str">
            <v>总磷</v>
          </cell>
          <cell r="AK160" t="str">
            <v>高锰酸盐指数、总磷</v>
          </cell>
          <cell r="AL160" t="str">
            <v>高锰酸盐指数、总磷</v>
          </cell>
          <cell r="AM160" t="str">
            <v>2023-10-17</v>
          </cell>
          <cell r="AN160" t="str">
            <v>-1</v>
          </cell>
          <cell r="AO160" t="str">
            <v>21.0</v>
          </cell>
          <cell r="AP160" t="str">
            <v>-1</v>
          </cell>
          <cell r="AQ160" t="str">
            <v>-1</v>
          </cell>
          <cell r="AR160" t="str">
            <v>10.6</v>
          </cell>
          <cell r="AS160" t="str">
            <v>-1</v>
          </cell>
          <cell r="AT160" t="str">
            <v>-1</v>
          </cell>
          <cell r="AU160" t="str">
            <v>8</v>
          </cell>
          <cell r="AV160" t="str">
            <v>9.4</v>
          </cell>
          <cell r="AW160" t="str">
            <v>1.1</v>
          </cell>
          <cell r="AX160" t="str">
            <v>8.5</v>
          </cell>
          <cell r="AY160" t="str">
            <v>1.2</v>
          </cell>
          <cell r="AZ160" t="str">
            <v>0.03</v>
          </cell>
          <cell r="BA160" t="str">
            <v>0.042</v>
          </cell>
          <cell r="BB160" t="str">
            <v>0.61</v>
          </cell>
          <cell r="BC160" t="str">
            <v>0.0005</v>
          </cell>
          <cell r="BD160" t="str">
            <v>0.025</v>
          </cell>
          <cell r="BE160" t="str">
            <v>0.153</v>
          </cell>
          <cell r="BF160" t="str">
            <v>0.0002</v>
          </cell>
          <cell r="BG160" t="str">
            <v>0.0002</v>
          </cell>
          <cell r="BH160" t="str">
            <v>0.00002</v>
          </cell>
          <cell r="BI160" t="str">
            <v>0.00005</v>
          </cell>
          <cell r="BJ160" t="str">
            <v>0.002</v>
          </cell>
          <cell r="BK160" t="str">
            <v>0.001</v>
          </cell>
          <cell r="BL160" t="str">
            <v>0.002</v>
          </cell>
          <cell r="BM160" t="str">
            <v>0.0002</v>
          </cell>
          <cell r="BN160" t="str">
            <v>0.005</v>
          </cell>
          <cell r="BO160" t="str">
            <v>0.02</v>
          </cell>
          <cell r="BP160" t="str">
            <v>0.005</v>
          </cell>
          <cell r="BQ160" t="str">
            <v>-1</v>
          </cell>
          <cell r="BR160" t="str">
            <v>-1</v>
          </cell>
          <cell r="BS160" t="str">
            <v>5.6</v>
          </cell>
          <cell r="BT160" t="str">
            <v>-1</v>
          </cell>
          <cell r="BU160" t="str">
            <v>-1</v>
          </cell>
          <cell r="BV160" t="str">
            <v>-1</v>
          </cell>
          <cell r="BW160" t="str">
            <v>-1</v>
          </cell>
          <cell r="BX160" t="str">
            <v>-1</v>
          </cell>
          <cell r="BY160" t="str">
            <v>-1</v>
          </cell>
          <cell r="BZ160" t="str">
            <v/>
          </cell>
        </row>
        <row r="161">
          <cell r="B161" t="str">
            <v>罗管闸</v>
          </cell>
          <cell r="C161" t="str">
            <v>淮河流域</v>
          </cell>
          <cell r="D161" t="str">
            <v>安徽省</v>
          </cell>
          <cell r="E161" t="str">
            <v>六安市</v>
          </cell>
          <cell r="F161" t="str">
            <v>六安市</v>
          </cell>
          <cell r="G161" t="str">
            <v>金安区</v>
          </cell>
          <cell r="H161" t="str">
            <v>安徽省</v>
          </cell>
          <cell r="I161" t="str">
            <v>六安市</v>
          </cell>
          <cell r="J161" t="str">
            <v>二级</v>
          </cell>
          <cell r="K161" t="str">
            <v>淮河水系</v>
          </cell>
          <cell r="L161" t="str">
            <v>河流</v>
          </cell>
          <cell r="M161" t="str">
            <v>淠河总干渠</v>
          </cell>
          <cell r="N161" t="str">
            <v>14511130076</v>
          </cell>
          <cell r="O161" t="str">
            <v>滁河干渠</v>
          </cell>
        </row>
        <row r="161">
          <cell r="S161" t="str">
            <v>淠河灌区总干渠六安、合肥饮用、农业用水区</v>
          </cell>
          <cell r="T161" t="str">
            <v>新增</v>
          </cell>
          <cell r="U161" t="str">
            <v>市界（六安市-合肥市）</v>
          </cell>
          <cell r="V161">
            <v>116.6238</v>
          </cell>
          <cell r="W161">
            <v>31.7833</v>
          </cell>
          <cell r="X161" t="str">
            <v>十四五</v>
          </cell>
          <cell r="Y161" t="str">
            <v>没有</v>
          </cell>
          <cell r="Z161" t="str">
            <v>-</v>
          </cell>
          <cell r="AA161" t="str">
            <v>2023</v>
          </cell>
          <cell r="AB161" t="str">
            <v>10</v>
          </cell>
          <cell r="AC161">
            <v>21</v>
          </cell>
          <cell r="AD161" t="str">
            <v>Ⅱ</v>
          </cell>
          <cell r="AE161" t="str">
            <v>Ⅱ</v>
          </cell>
          <cell r="AF161" t="str">
            <v>Ⅱ</v>
          </cell>
          <cell r="AG161" t="str">
            <v>-</v>
          </cell>
          <cell r="AH161" t="str">
            <v>-</v>
          </cell>
          <cell r="AI161" t="str">
            <v>-</v>
          </cell>
          <cell r="AJ161" t="str">
            <v>溶解氧、高锰酸盐指数、总磷</v>
          </cell>
          <cell r="AK161" t="str">
            <v>溶解氧、高锰酸盐指数、氨氮、总磷</v>
          </cell>
          <cell r="AL161" t="str">
            <v>溶解氧、高锰酸盐指数、氨氮、总磷</v>
          </cell>
          <cell r="AM161" t="str">
            <v>2023-10-06</v>
          </cell>
          <cell r="AN161" t="str">
            <v>-1</v>
          </cell>
          <cell r="AO161" t="str">
            <v>21.4</v>
          </cell>
          <cell r="AP161" t="str">
            <v>-1</v>
          </cell>
          <cell r="AQ161" t="str">
            <v>-1</v>
          </cell>
          <cell r="AR161" t="str">
            <v>12.8</v>
          </cell>
          <cell r="AS161" t="str">
            <v>-1</v>
          </cell>
          <cell r="AT161" t="str">
            <v>-1</v>
          </cell>
          <cell r="AU161" t="str">
            <v>7</v>
          </cell>
          <cell r="AV161" t="str">
            <v>6.6</v>
          </cell>
          <cell r="AW161" t="str">
            <v>2.2</v>
          </cell>
          <cell r="AX161" t="str">
            <v>7.5</v>
          </cell>
          <cell r="AY161" t="str">
            <v>1.3</v>
          </cell>
          <cell r="AZ161" t="str">
            <v>0.08</v>
          </cell>
          <cell r="BA161" t="str">
            <v>0.030</v>
          </cell>
          <cell r="BB161" t="str">
            <v>1.70</v>
          </cell>
          <cell r="BC161" t="str">
            <v>0.0005</v>
          </cell>
          <cell r="BD161" t="str">
            <v>0.025</v>
          </cell>
          <cell r="BE161" t="str">
            <v>0.168</v>
          </cell>
          <cell r="BF161" t="str">
            <v>0.0002</v>
          </cell>
          <cell r="BG161" t="str">
            <v>0.0006</v>
          </cell>
          <cell r="BH161" t="str">
            <v>0.00002</v>
          </cell>
          <cell r="BI161" t="str">
            <v>0.00005</v>
          </cell>
          <cell r="BJ161" t="str">
            <v>0.002</v>
          </cell>
          <cell r="BK161" t="str">
            <v>0.001</v>
          </cell>
          <cell r="BL161" t="str">
            <v>0.002</v>
          </cell>
          <cell r="BM161" t="str">
            <v>0.0002</v>
          </cell>
          <cell r="BN161" t="str">
            <v>0.005</v>
          </cell>
          <cell r="BO161" t="str">
            <v>0.02</v>
          </cell>
          <cell r="BP161" t="str">
            <v>0.005</v>
          </cell>
          <cell r="BQ161" t="str">
            <v>-1</v>
          </cell>
          <cell r="BR161" t="str">
            <v>-1</v>
          </cell>
          <cell r="BS161" t="str">
            <v>8.0</v>
          </cell>
          <cell r="BT161" t="str">
            <v>-1</v>
          </cell>
          <cell r="BU161" t="str">
            <v>-1</v>
          </cell>
          <cell r="BV161" t="str">
            <v>-1</v>
          </cell>
          <cell r="BW161" t="str">
            <v>-1</v>
          </cell>
          <cell r="BX161" t="str">
            <v>-1</v>
          </cell>
          <cell r="BY161" t="str">
            <v>-1</v>
          </cell>
          <cell r="BZ161" t="str">
            <v/>
          </cell>
        </row>
        <row r="162">
          <cell r="B162" t="str">
            <v>将军宕大桥</v>
          </cell>
          <cell r="C162" t="str">
            <v>巢湖流域</v>
          </cell>
          <cell r="D162" t="str">
            <v>安徽省</v>
          </cell>
          <cell r="E162" t="str">
            <v>六安市</v>
          </cell>
          <cell r="F162" t="str">
            <v>六安市</v>
          </cell>
          <cell r="G162" t="str">
            <v>舒城县</v>
          </cell>
          <cell r="H162" t="str">
            <v>安徽省</v>
          </cell>
          <cell r="I162" t="str">
            <v>六安市</v>
          </cell>
          <cell r="J162" t="str">
            <v>入湖河流</v>
          </cell>
          <cell r="K162" t="str">
            <v>巢湖水系</v>
          </cell>
          <cell r="L162" t="str">
            <v>河流</v>
          </cell>
          <cell r="M162" t="str">
            <v>杭埠河</v>
          </cell>
          <cell r="N162" t="str">
            <v>14510320009</v>
          </cell>
          <cell r="O162" t="str">
            <v>巢湖</v>
          </cell>
        </row>
        <row r="162">
          <cell r="S162" t="str">
            <v/>
          </cell>
          <cell r="T162" t="str">
            <v>新增</v>
          </cell>
          <cell r="U162" t="str">
            <v>市界（六安市-合肥市）</v>
          </cell>
          <cell r="V162">
            <v>117.1326</v>
          </cell>
          <cell r="W162">
            <v>31.4829</v>
          </cell>
          <cell r="X162" t="str">
            <v>十四五</v>
          </cell>
          <cell r="Y162" t="str">
            <v>没有</v>
          </cell>
          <cell r="Z162" t="str">
            <v>-</v>
          </cell>
          <cell r="AA162" t="str">
            <v>2023</v>
          </cell>
          <cell r="AB162" t="str">
            <v>10</v>
          </cell>
          <cell r="AC162">
            <v>21</v>
          </cell>
          <cell r="AD162" t="str">
            <v>Ⅱ</v>
          </cell>
          <cell r="AE162" t="str">
            <v>Ⅲ</v>
          </cell>
          <cell r="AF162" t="str">
            <v>Ⅱ</v>
          </cell>
          <cell r="AG162" t="str">
            <v>-</v>
          </cell>
          <cell r="AH162" t="str">
            <v>-</v>
          </cell>
          <cell r="AI162" t="str">
            <v>-</v>
          </cell>
          <cell r="AJ162" t="str">
            <v>溶解氧、高锰酸盐指数、总磷</v>
          </cell>
          <cell r="AK162" t="str">
            <v>溶解氧、五日生化需氧量</v>
          </cell>
          <cell r="AL162" t="str">
            <v>溶解氧、高锰酸盐指数、氨氮</v>
          </cell>
          <cell r="AM162" t="str">
            <v>2023-10-15</v>
          </cell>
          <cell r="AN162" t="str">
            <v>-1</v>
          </cell>
          <cell r="AO162" t="str">
            <v>22.1</v>
          </cell>
          <cell r="AP162" t="str">
            <v>-1</v>
          </cell>
          <cell r="AQ162" t="str">
            <v>-1</v>
          </cell>
          <cell r="AR162" t="str">
            <v>15.3</v>
          </cell>
          <cell r="AS162" t="str">
            <v>-1</v>
          </cell>
          <cell r="AT162" t="str">
            <v>-1</v>
          </cell>
          <cell r="AU162" t="str">
            <v>7</v>
          </cell>
          <cell r="AV162" t="str">
            <v>7.2</v>
          </cell>
          <cell r="AW162" t="str">
            <v>3.1</v>
          </cell>
          <cell r="AX162" t="str">
            <v>9.0</v>
          </cell>
          <cell r="AY162" t="str">
            <v>1.4</v>
          </cell>
          <cell r="AZ162" t="str">
            <v>0.04</v>
          </cell>
          <cell r="BA162" t="str">
            <v>0.040</v>
          </cell>
          <cell r="BB162" t="str">
            <v>1.16</v>
          </cell>
          <cell r="BC162" t="str">
            <v>0.003</v>
          </cell>
          <cell r="BD162" t="str">
            <v>0.002</v>
          </cell>
          <cell r="BE162" t="str">
            <v>0.240</v>
          </cell>
          <cell r="BF162" t="str">
            <v>0.0002</v>
          </cell>
          <cell r="BG162" t="str">
            <v>0.0007</v>
          </cell>
          <cell r="BH162" t="str">
            <v>0.00002</v>
          </cell>
          <cell r="BI162" t="str">
            <v>0.00005</v>
          </cell>
          <cell r="BJ162" t="str">
            <v>0.002</v>
          </cell>
          <cell r="BK162" t="str">
            <v>0.001</v>
          </cell>
          <cell r="BL162" t="str">
            <v>0.002</v>
          </cell>
          <cell r="BM162" t="str">
            <v>0.0007</v>
          </cell>
          <cell r="BN162" t="str">
            <v>0.005</v>
          </cell>
          <cell r="BO162" t="str">
            <v>0.02</v>
          </cell>
          <cell r="BP162" t="str">
            <v>0.005</v>
          </cell>
          <cell r="BQ162" t="str">
            <v>-1</v>
          </cell>
          <cell r="BR162" t="str">
            <v>-1</v>
          </cell>
          <cell r="BS162" t="str">
            <v>6.4</v>
          </cell>
          <cell r="BT162" t="str">
            <v>-1</v>
          </cell>
          <cell r="BU162" t="str">
            <v>-1</v>
          </cell>
          <cell r="BV162" t="str">
            <v>-1</v>
          </cell>
          <cell r="BW162" t="str">
            <v>-1</v>
          </cell>
          <cell r="BX162" t="str">
            <v>-1</v>
          </cell>
          <cell r="BY162" t="str">
            <v>-1</v>
          </cell>
          <cell r="BZ162" t="str">
            <v/>
          </cell>
        </row>
        <row r="163">
          <cell r="B163" t="str">
            <v>双河镇出境</v>
          </cell>
          <cell r="C163" t="str">
            <v>巢湖流域</v>
          </cell>
          <cell r="D163" t="str">
            <v>安徽省</v>
          </cell>
          <cell r="E163" t="str">
            <v>六安市</v>
          </cell>
          <cell r="F163" t="str">
            <v>六安市</v>
          </cell>
          <cell r="G163" t="str">
            <v>金安区</v>
          </cell>
          <cell r="H163" t="str">
            <v>安徽省</v>
          </cell>
          <cell r="I163" t="str">
            <v>六安市</v>
          </cell>
          <cell r="J163" t="str">
            <v>一级</v>
          </cell>
          <cell r="K163" t="str">
            <v>巢湖水系</v>
          </cell>
          <cell r="L163" t="str">
            <v>河流</v>
          </cell>
          <cell r="M163" t="str">
            <v>丰乐河</v>
          </cell>
          <cell r="N163" t="str">
            <v>14510320001</v>
          </cell>
          <cell r="O163" t="str">
            <v>杭埠河</v>
          </cell>
        </row>
        <row r="163">
          <cell r="S163" t="str">
            <v/>
          </cell>
          <cell r="T163" t="str">
            <v>新增</v>
          </cell>
          <cell r="U163" t="str">
            <v>市界（六安市-合肥市）</v>
          </cell>
          <cell r="V163">
            <v>116.8308</v>
          </cell>
          <cell r="W163">
            <v>31.5246</v>
          </cell>
          <cell r="X163" t="str">
            <v>十四五</v>
          </cell>
          <cell r="Y163" t="str">
            <v>没有</v>
          </cell>
          <cell r="Z163" t="str">
            <v>-</v>
          </cell>
          <cell r="AA163" t="str">
            <v>2023</v>
          </cell>
          <cell r="AB163" t="str">
            <v>10</v>
          </cell>
          <cell r="AC163">
            <v>21</v>
          </cell>
          <cell r="AD163" t="str">
            <v>Ⅲ</v>
          </cell>
          <cell r="AE163" t="str">
            <v>Ⅲ</v>
          </cell>
          <cell r="AF163" t="str">
            <v>Ⅱ</v>
          </cell>
          <cell r="AG163" t="str">
            <v>-</v>
          </cell>
          <cell r="AH163" t="str">
            <v>-</v>
          </cell>
          <cell r="AI163" t="str">
            <v>-</v>
          </cell>
          <cell r="AJ163" t="str">
            <v>化学需氧量、高锰酸盐指数</v>
          </cell>
          <cell r="AK163" t="str">
            <v>五日生化需氧量、化学需氧量、高锰酸盐指数</v>
          </cell>
          <cell r="AL163" t="str">
            <v>高锰酸盐指数、总磷</v>
          </cell>
          <cell r="AM163" t="str">
            <v>2023-10-13</v>
          </cell>
          <cell r="AN163" t="str">
            <v>-1</v>
          </cell>
          <cell r="AO163" t="str">
            <v>21.5</v>
          </cell>
          <cell r="AP163" t="str">
            <v>-1</v>
          </cell>
          <cell r="AQ163" t="str">
            <v>-1</v>
          </cell>
          <cell r="AR163" t="str">
            <v>26.4</v>
          </cell>
          <cell r="AS163" t="str">
            <v>-1</v>
          </cell>
          <cell r="AT163" t="str">
            <v>-1</v>
          </cell>
          <cell r="AU163" t="str">
            <v>7</v>
          </cell>
          <cell r="AV163" t="str">
            <v>7.2</v>
          </cell>
          <cell r="AW163" t="str">
            <v>4.3</v>
          </cell>
          <cell r="AX163" t="str">
            <v>18.0</v>
          </cell>
          <cell r="AY163" t="str">
            <v>2.1</v>
          </cell>
          <cell r="AZ163" t="str">
            <v>0.08</v>
          </cell>
          <cell r="BA163" t="str">
            <v>0.070</v>
          </cell>
          <cell r="BB163" t="str">
            <v>0.93</v>
          </cell>
          <cell r="BC163" t="str">
            <v>0.003</v>
          </cell>
          <cell r="BD163" t="str">
            <v>0.002</v>
          </cell>
          <cell r="BE163" t="str">
            <v>0.385</v>
          </cell>
          <cell r="BF163" t="str">
            <v>0.0002</v>
          </cell>
          <cell r="BG163" t="str">
            <v>0.0012</v>
          </cell>
          <cell r="BH163" t="str">
            <v>0.00002</v>
          </cell>
          <cell r="BI163" t="str">
            <v>0.00005</v>
          </cell>
          <cell r="BJ163" t="str">
            <v>0.002</v>
          </cell>
          <cell r="BK163" t="str">
            <v>0.001</v>
          </cell>
          <cell r="BL163" t="str">
            <v>0.002</v>
          </cell>
          <cell r="BM163" t="str">
            <v>0.0012</v>
          </cell>
          <cell r="BN163" t="str">
            <v>0.005</v>
          </cell>
          <cell r="BO163" t="str">
            <v>0.02</v>
          </cell>
          <cell r="BP163" t="str">
            <v>0.011</v>
          </cell>
          <cell r="BQ163" t="str">
            <v>-1</v>
          </cell>
          <cell r="BR163" t="str">
            <v>-1</v>
          </cell>
          <cell r="BS163" t="str">
            <v>18.8</v>
          </cell>
          <cell r="BT163" t="str">
            <v>-1</v>
          </cell>
          <cell r="BU163" t="str">
            <v>-1</v>
          </cell>
          <cell r="BV163" t="str">
            <v>-1</v>
          </cell>
          <cell r="BW163" t="str">
            <v>-1</v>
          </cell>
          <cell r="BX163" t="str">
            <v>-1</v>
          </cell>
          <cell r="BY163" t="str">
            <v>-1</v>
          </cell>
          <cell r="BZ163" t="str">
            <v/>
          </cell>
        </row>
        <row r="164">
          <cell r="B164" t="str">
            <v>梅山水库出水口</v>
          </cell>
          <cell r="C164" t="str">
            <v>淮河流域</v>
          </cell>
          <cell r="D164" t="str">
            <v>安徽省</v>
          </cell>
          <cell r="E164" t="str">
            <v>六安市</v>
          </cell>
          <cell r="F164" t="str">
            <v>六安市</v>
          </cell>
          <cell r="G164" t="str">
            <v>金寨县</v>
          </cell>
          <cell r="H164" t="str">
            <v>安徽省</v>
          </cell>
          <cell r="I164" t="str">
            <v>六安市</v>
          </cell>
          <cell r="J164" t="str">
            <v>一级</v>
          </cell>
          <cell r="K164" t="str">
            <v>淮河水系</v>
          </cell>
          <cell r="L164" t="str">
            <v>河流</v>
          </cell>
          <cell r="M164" t="str">
            <v>史河</v>
          </cell>
          <cell r="N164" t="str">
            <v>14511130024</v>
          </cell>
          <cell r="O164" t="str">
            <v>淮河</v>
          </cell>
        </row>
        <row r="164">
          <cell r="S164" t="str">
            <v>史河金寨工业、农业用水区</v>
          </cell>
          <cell r="T164" t="str">
            <v>新增</v>
          </cell>
          <cell r="U164" t="str">
            <v>—</v>
          </cell>
          <cell r="V164">
            <v>115.8798</v>
          </cell>
          <cell r="W164">
            <v>31.673</v>
          </cell>
          <cell r="X164" t="str">
            <v>十四五</v>
          </cell>
          <cell r="Y164" t="str">
            <v>没有</v>
          </cell>
          <cell r="Z164" t="str">
            <v>-</v>
          </cell>
          <cell r="AA164" t="str">
            <v>2023</v>
          </cell>
          <cell r="AB164" t="str">
            <v>10</v>
          </cell>
          <cell r="AC164">
            <v>21</v>
          </cell>
          <cell r="AD164" t="str">
            <v>Ⅲ</v>
          </cell>
          <cell r="AE164" t="str">
            <v>Ⅲ</v>
          </cell>
          <cell r="AF164" t="str">
            <v>Ⅱ</v>
          </cell>
          <cell r="AG164" t="str">
            <v>-</v>
          </cell>
          <cell r="AH164" t="str">
            <v>-</v>
          </cell>
          <cell r="AI164" t="str">
            <v>-</v>
          </cell>
          <cell r="AJ164" t="str">
            <v>溶解氧</v>
          </cell>
          <cell r="AK164" t="str">
            <v>溶解氧</v>
          </cell>
          <cell r="AL164" t="str">
            <v>高锰酸盐指数、氨氮</v>
          </cell>
          <cell r="AM164" t="str">
            <v>2023-10-09</v>
          </cell>
          <cell r="AN164" t="str">
            <v>-1</v>
          </cell>
          <cell r="AO164" t="str">
            <v>23.4</v>
          </cell>
          <cell r="AP164" t="str">
            <v>-1</v>
          </cell>
          <cell r="AQ164" t="str">
            <v>-1</v>
          </cell>
          <cell r="AR164" t="str">
            <v>10.3</v>
          </cell>
          <cell r="AS164" t="str">
            <v>-1</v>
          </cell>
          <cell r="AT164" t="str">
            <v>-1</v>
          </cell>
          <cell r="AU164" t="str">
            <v>7</v>
          </cell>
          <cell r="AV164" t="str">
            <v>5.3</v>
          </cell>
          <cell r="AW164" t="str">
            <v>3.1</v>
          </cell>
          <cell r="AX164" t="str">
            <v>10.0</v>
          </cell>
          <cell r="AY164" t="str">
            <v>2.2</v>
          </cell>
          <cell r="AZ164" t="str">
            <v>0.12</v>
          </cell>
          <cell r="BA164" t="str">
            <v>0.080</v>
          </cell>
          <cell r="BB164" t="str">
            <v>1.13</v>
          </cell>
          <cell r="BC164" t="str">
            <v>0.0005</v>
          </cell>
          <cell r="BD164" t="str">
            <v>0.025</v>
          </cell>
          <cell r="BE164" t="str">
            <v>0.156</v>
          </cell>
          <cell r="BF164" t="str">
            <v>0.0002</v>
          </cell>
          <cell r="BG164" t="str">
            <v>0.0007</v>
          </cell>
          <cell r="BH164" t="str">
            <v>0.00002</v>
          </cell>
          <cell r="BI164" t="str">
            <v>0.00005</v>
          </cell>
          <cell r="BJ164" t="str">
            <v>0.002</v>
          </cell>
          <cell r="BK164" t="str">
            <v>0.001</v>
          </cell>
          <cell r="BL164" t="str">
            <v>0.002</v>
          </cell>
          <cell r="BM164" t="str">
            <v>0.0002</v>
          </cell>
          <cell r="BN164" t="str">
            <v>0.005</v>
          </cell>
          <cell r="BO164" t="str">
            <v>0.02</v>
          </cell>
          <cell r="BP164" t="str">
            <v>0.005</v>
          </cell>
          <cell r="BQ164" t="str">
            <v>-1</v>
          </cell>
          <cell r="BR164" t="str">
            <v>-1</v>
          </cell>
          <cell r="BS164" t="str">
            <v>21.1</v>
          </cell>
          <cell r="BT164" t="str">
            <v>-1</v>
          </cell>
          <cell r="BU164" t="str">
            <v>-1</v>
          </cell>
          <cell r="BV164" t="str">
            <v>-1</v>
          </cell>
          <cell r="BW164" t="str">
            <v>-1</v>
          </cell>
          <cell r="BX164" t="str">
            <v>-1</v>
          </cell>
          <cell r="BY164" t="str">
            <v>-1</v>
          </cell>
          <cell r="BZ164" t="str">
            <v/>
          </cell>
        </row>
        <row r="165">
          <cell r="B165" t="str">
            <v>鸡冠石</v>
          </cell>
          <cell r="C165" t="str">
            <v>淮河流域</v>
          </cell>
          <cell r="D165" t="str">
            <v>安徽省</v>
          </cell>
          <cell r="E165" t="str">
            <v>六安市</v>
          </cell>
          <cell r="F165" t="str">
            <v>六安市</v>
          </cell>
          <cell r="G165" t="str">
            <v>金寨县</v>
          </cell>
          <cell r="H165" t="str">
            <v>安徽省</v>
          </cell>
          <cell r="I165" t="str">
            <v>六安市</v>
          </cell>
          <cell r="J165" t="str">
            <v>水库</v>
          </cell>
          <cell r="K165" t="str">
            <v>淮河水系</v>
          </cell>
          <cell r="L165" t="str">
            <v>湖库</v>
          </cell>
          <cell r="M165" t="str">
            <v>梅山水库</v>
          </cell>
          <cell r="N165" t="str">
            <v>14511130054</v>
          </cell>
          <cell r="O165" t="str">
            <v>-</v>
          </cell>
        </row>
        <row r="165">
          <cell r="S165" t="str">
            <v>梅山水库金寨史河源头自然保护区</v>
          </cell>
          <cell r="T165" t="str">
            <v>新增</v>
          </cell>
          <cell r="U165" t="str">
            <v>—</v>
          </cell>
          <cell r="V165">
            <v>115.8486</v>
          </cell>
          <cell r="W165">
            <v>31.6548</v>
          </cell>
          <cell r="X165" t="str">
            <v>十四五</v>
          </cell>
          <cell r="Y165" t="str">
            <v>没有</v>
          </cell>
          <cell r="Z165" t="str">
            <v>-</v>
          </cell>
          <cell r="AA165" t="str">
            <v>2023</v>
          </cell>
          <cell r="AB165" t="str">
            <v>10</v>
          </cell>
          <cell r="AC165">
            <v>21</v>
          </cell>
          <cell r="AD165" t="str">
            <v>Ⅱ</v>
          </cell>
          <cell r="AE165" t="str">
            <v>Ⅱ</v>
          </cell>
          <cell r="AF165" t="str">
            <v>Ⅱ</v>
          </cell>
          <cell r="AG165" t="str">
            <v>-</v>
          </cell>
          <cell r="AH165" t="str">
            <v>-</v>
          </cell>
          <cell r="AI165" t="str">
            <v>-</v>
          </cell>
          <cell r="AJ165" t="str">
            <v>溶解氧、高锰酸盐指数、总磷</v>
          </cell>
          <cell r="AK165" t="str">
            <v>溶解氧、高锰酸盐指数、总磷</v>
          </cell>
          <cell r="AL165" t="str">
            <v>溶解氧、高锰酸盐指数、总磷</v>
          </cell>
          <cell r="AM165" t="str">
            <v>2023-10-09</v>
          </cell>
          <cell r="AN165" t="str">
            <v>-1</v>
          </cell>
          <cell r="AO165" t="str">
            <v>23.7</v>
          </cell>
          <cell r="AP165" t="str">
            <v>-1</v>
          </cell>
          <cell r="AQ165" t="str">
            <v>-1</v>
          </cell>
          <cell r="AR165" t="str">
            <v>10.3</v>
          </cell>
          <cell r="AS165" t="str">
            <v>206</v>
          </cell>
          <cell r="AT165" t="str">
            <v>0.002</v>
          </cell>
          <cell r="AU165" t="str">
            <v>7</v>
          </cell>
          <cell r="AV165" t="str">
            <v>6.0</v>
          </cell>
          <cell r="AW165" t="str">
            <v>2.8</v>
          </cell>
          <cell r="AX165" t="str">
            <v>7.5</v>
          </cell>
          <cell r="AY165" t="str">
            <v>2.2</v>
          </cell>
          <cell r="AZ165" t="str">
            <v>0.06</v>
          </cell>
          <cell r="BA165" t="str">
            <v>0.020</v>
          </cell>
          <cell r="BB165" t="str">
            <v>0.80</v>
          </cell>
          <cell r="BC165" t="str">
            <v>0.0005</v>
          </cell>
          <cell r="BD165" t="str">
            <v>0.025</v>
          </cell>
          <cell r="BE165" t="str">
            <v>0.097</v>
          </cell>
          <cell r="BF165" t="str">
            <v>0.0002</v>
          </cell>
          <cell r="BG165" t="str">
            <v>0.0005</v>
          </cell>
          <cell r="BH165" t="str">
            <v>0.00002</v>
          </cell>
          <cell r="BI165" t="str">
            <v>0.00005</v>
          </cell>
          <cell r="BJ165" t="str">
            <v>0.002</v>
          </cell>
          <cell r="BK165" t="str">
            <v>0.001</v>
          </cell>
          <cell r="BL165" t="str">
            <v>0.002</v>
          </cell>
          <cell r="BM165" t="str">
            <v>0.0002</v>
          </cell>
          <cell r="BN165" t="str">
            <v>0.005</v>
          </cell>
          <cell r="BO165" t="str">
            <v>0.02</v>
          </cell>
          <cell r="BP165" t="str">
            <v>0.005</v>
          </cell>
          <cell r="BQ165" t="str">
            <v>-1</v>
          </cell>
          <cell r="BR165" t="str">
            <v>-1</v>
          </cell>
          <cell r="BS165" t="str">
            <v>1.3</v>
          </cell>
          <cell r="BT165" t="str">
            <v>-1</v>
          </cell>
          <cell r="BU165" t="str">
            <v>-1</v>
          </cell>
          <cell r="BV165" t="str">
            <v>-1</v>
          </cell>
          <cell r="BW165" t="str">
            <v>-1</v>
          </cell>
          <cell r="BX165" t="str">
            <v>-1</v>
          </cell>
          <cell r="BY165" t="str">
            <v>-1</v>
          </cell>
          <cell r="BZ165" t="str">
            <v/>
          </cell>
        </row>
        <row r="166">
          <cell r="B166" t="str">
            <v>城东湖二水厂取水口</v>
          </cell>
          <cell r="C166" t="str">
            <v>淮河流域</v>
          </cell>
          <cell r="D166" t="str">
            <v>安徽省</v>
          </cell>
          <cell r="E166" t="str">
            <v>六安市</v>
          </cell>
          <cell r="F166" t="str">
            <v>六安市</v>
          </cell>
          <cell r="G166" t="str">
            <v>霍邱县、金寨县、叶集区、裕安区</v>
          </cell>
          <cell r="H166" t="str">
            <v>安徽省</v>
          </cell>
          <cell r="I166" t="str">
            <v>六安市</v>
          </cell>
          <cell r="J166" t="str">
            <v>湖泊</v>
          </cell>
          <cell r="K166" t="str">
            <v>淮河水系</v>
          </cell>
          <cell r="L166" t="str">
            <v>湖库</v>
          </cell>
          <cell r="M166" t="str">
            <v>城东湖</v>
          </cell>
          <cell r="N166" t="str">
            <v>14511130029</v>
          </cell>
          <cell r="O166" t="str">
            <v>-</v>
          </cell>
        </row>
        <row r="166">
          <cell r="S166" t="str">
            <v>汲河霍邱农业用水区/城东湖霍邱自然保护区</v>
          </cell>
          <cell r="T166" t="str">
            <v>新增</v>
          </cell>
          <cell r="U166" t="str">
            <v>—</v>
          </cell>
          <cell r="V166">
            <v>116.3178</v>
          </cell>
          <cell r="W166">
            <v>32.2911</v>
          </cell>
          <cell r="X166" t="str">
            <v>十四五</v>
          </cell>
          <cell r="Y166" t="str">
            <v>没有</v>
          </cell>
          <cell r="Z166" t="str">
            <v>-</v>
          </cell>
          <cell r="AA166" t="str">
            <v>2023</v>
          </cell>
          <cell r="AB166" t="str">
            <v>10</v>
          </cell>
          <cell r="AC166">
            <v>21</v>
          </cell>
          <cell r="AD166" t="str">
            <v>Ⅳ</v>
          </cell>
          <cell r="AE166" t="str">
            <v>Ⅲ</v>
          </cell>
          <cell r="AF166" t="str">
            <v>Ⅴ</v>
          </cell>
          <cell r="AG166" t="str">
            <v>总磷（0.2）</v>
          </cell>
          <cell r="AH166" t="str">
            <v>-</v>
          </cell>
          <cell r="AI166" t="str">
            <v>总磷（1.8）</v>
          </cell>
          <cell r="AJ166" t="str">
            <v>总磷</v>
          </cell>
          <cell r="AK166" t="str">
            <v>化学需氧量、高锰酸盐指数、总磷</v>
          </cell>
          <cell r="AL166" t="str">
            <v>总磷</v>
          </cell>
          <cell r="AM166" t="str">
            <v>2023-10-10</v>
          </cell>
          <cell r="AN166" t="str">
            <v>-1</v>
          </cell>
          <cell r="AO166" t="str">
            <v>22.1</v>
          </cell>
          <cell r="AP166" t="str">
            <v>-1</v>
          </cell>
          <cell r="AQ166" t="str">
            <v>-1</v>
          </cell>
          <cell r="AR166" t="str">
            <v>29.6</v>
          </cell>
          <cell r="AS166" t="str">
            <v>32</v>
          </cell>
          <cell r="AT166" t="str">
            <v>0.020</v>
          </cell>
          <cell r="AU166" t="str">
            <v>8</v>
          </cell>
          <cell r="AV166" t="str">
            <v>6.8</v>
          </cell>
          <cell r="AW166" t="str">
            <v>4.0</v>
          </cell>
          <cell r="AX166" t="str">
            <v>14.0</v>
          </cell>
          <cell r="AY166" t="str">
            <v>2.2</v>
          </cell>
          <cell r="AZ166" t="str">
            <v>0.17</v>
          </cell>
          <cell r="BA166" t="str">
            <v>0.060</v>
          </cell>
          <cell r="BB166" t="str">
            <v>0.50</v>
          </cell>
          <cell r="BC166" t="str">
            <v>0.003</v>
          </cell>
          <cell r="BD166" t="str">
            <v>0.002</v>
          </cell>
          <cell r="BE166" t="str">
            <v>0.460</v>
          </cell>
          <cell r="BF166" t="str">
            <v>0.0002</v>
          </cell>
          <cell r="BG166" t="str">
            <v>0.0013</v>
          </cell>
          <cell r="BH166" t="str">
            <v>0.00003</v>
          </cell>
          <cell r="BI166" t="str">
            <v>0.00005</v>
          </cell>
          <cell r="BJ166" t="str">
            <v>0.002</v>
          </cell>
          <cell r="BK166" t="str">
            <v>0.001</v>
          </cell>
          <cell r="BL166" t="str">
            <v>0.002</v>
          </cell>
          <cell r="BM166" t="str">
            <v>0.0014</v>
          </cell>
          <cell r="BN166" t="str">
            <v>0.005</v>
          </cell>
          <cell r="BO166" t="str">
            <v>0.02</v>
          </cell>
          <cell r="BP166" t="str">
            <v>0.005</v>
          </cell>
          <cell r="BQ166" t="str">
            <v>-1</v>
          </cell>
          <cell r="BR166" t="str">
            <v>-1</v>
          </cell>
          <cell r="BS166" t="str">
            <v>55.0</v>
          </cell>
          <cell r="BT166" t="str">
            <v>-1</v>
          </cell>
          <cell r="BU166" t="str">
            <v>-1</v>
          </cell>
          <cell r="BV166" t="str">
            <v>-1</v>
          </cell>
          <cell r="BW166" t="str">
            <v>-1</v>
          </cell>
          <cell r="BX166" t="str">
            <v>-1</v>
          </cell>
          <cell r="BY166" t="str">
            <v>-1</v>
          </cell>
          <cell r="BZ166" t="str">
            <v/>
          </cell>
        </row>
        <row r="167">
          <cell r="B167" t="str">
            <v>淠东干渠六淮界</v>
          </cell>
          <cell r="C167" t="str">
            <v>淮河流域</v>
          </cell>
          <cell r="D167" t="str">
            <v>安徽省</v>
          </cell>
          <cell r="E167" t="str">
            <v>六安市</v>
          </cell>
          <cell r="F167" t="str">
            <v>六安市</v>
          </cell>
          <cell r="G167" t="str">
            <v>金安区</v>
          </cell>
          <cell r="H167" t="str">
            <v>安徽省</v>
          </cell>
          <cell r="I167" t="str">
            <v>六安市</v>
          </cell>
          <cell r="J167" t="str">
            <v>—</v>
          </cell>
          <cell r="K167" t="str">
            <v>淮河水系</v>
          </cell>
          <cell r="L167" t="str">
            <v>河流</v>
          </cell>
          <cell r="M167" t="str">
            <v>淠东干渠</v>
          </cell>
          <cell r="N167" t="str">
            <v>14511130073</v>
          </cell>
          <cell r="O167" t="str">
            <v>安丰塘</v>
          </cell>
        </row>
        <row r="167">
          <cell r="S167" t="str">
            <v>淠东干渠金安、寿县农业用水区</v>
          </cell>
          <cell r="T167" t="str">
            <v>新增</v>
          </cell>
          <cell r="U167" t="str">
            <v>市界（六安市-淮南市）</v>
          </cell>
          <cell r="V167">
            <v>116.646</v>
          </cell>
          <cell r="W167">
            <v>31.9987</v>
          </cell>
          <cell r="X167" t="str">
            <v>十四五</v>
          </cell>
          <cell r="Y167" t="str">
            <v>没有</v>
          </cell>
          <cell r="Z167" t="str">
            <v>-</v>
          </cell>
          <cell r="AA167" t="str">
            <v>2023</v>
          </cell>
          <cell r="AB167" t="str">
            <v>10</v>
          </cell>
          <cell r="AC167">
            <v>21</v>
          </cell>
          <cell r="AD167" t="str">
            <v>Ⅲ</v>
          </cell>
          <cell r="AE167" t="str">
            <v>Ⅲ</v>
          </cell>
          <cell r="AF167" t="str">
            <v>Ⅴ</v>
          </cell>
          <cell r="AG167" t="str">
            <v>-</v>
          </cell>
          <cell r="AH167" t="str">
            <v>-</v>
          </cell>
          <cell r="AI167" t="str">
            <v>总磷（0.6）、氨氮（0.4）</v>
          </cell>
          <cell r="AJ167" t="str">
            <v>化学需氧量</v>
          </cell>
          <cell r="AK167" t="str">
            <v>化学需氧量</v>
          </cell>
          <cell r="AL167" t="str">
            <v>总磷</v>
          </cell>
          <cell r="AM167" t="str">
            <v>2023-10-10</v>
          </cell>
          <cell r="AN167" t="str">
            <v>-1</v>
          </cell>
          <cell r="AO167" t="str">
            <v>20.6</v>
          </cell>
          <cell r="AP167" t="str">
            <v>-1</v>
          </cell>
          <cell r="AQ167" t="str">
            <v>-1</v>
          </cell>
          <cell r="AR167" t="str">
            <v>26.7</v>
          </cell>
          <cell r="AS167" t="str">
            <v>-1</v>
          </cell>
          <cell r="AT167" t="str">
            <v>-1</v>
          </cell>
          <cell r="AU167" t="str">
            <v>7</v>
          </cell>
          <cell r="AV167" t="str">
            <v>6.5</v>
          </cell>
          <cell r="AW167" t="str">
            <v>4.0</v>
          </cell>
          <cell r="AX167" t="str">
            <v>16.0</v>
          </cell>
          <cell r="AY167" t="str">
            <v>2.9</v>
          </cell>
          <cell r="AZ167" t="str">
            <v>0.36</v>
          </cell>
          <cell r="BA167" t="str">
            <v>0.100</v>
          </cell>
          <cell r="BB167" t="str">
            <v>2.06</v>
          </cell>
          <cell r="BC167" t="str">
            <v>0.003</v>
          </cell>
          <cell r="BD167" t="str">
            <v>0.019</v>
          </cell>
          <cell r="BE167" t="str">
            <v>0.370</v>
          </cell>
          <cell r="BF167" t="str">
            <v>0.0002</v>
          </cell>
          <cell r="BG167" t="str">
            <v>0.0011</v>
          </cell>
          <cell r="BH167" t="str">
            <v>0.00002</v>
          </cell>
          <cell r="BI167" t="str">
            <v>0.00005</v>
          </cell>
          <cell r="BJ167" t="str">
            <v>0.002</v>
          </cell>
          <cell r="BK167" t="str">
            <v>0.001</v>
          </cell>
          <cell r="BL167" t="str">
            <v>0.002</v>
          </cell>
          <cell r="BM167" t="str">
            <v>0.0017</v>
          </cell>
          <cell r="BN167" t="str">
            <v>0.005</v>
          </cell>
          <cell r="BO167" t="str">
            <v>0.02</v>
          </cell>
          <cell r="BP167" t="str">
            <v>0.005</v>
          </cell>
          <cell r="BQ167" t="str">
            <v>-1</v>
          </cell>
          <cell r="BR167" t="str">
            <v>-1</v>
          </cell>
          <cell r="BS167" t="str">
            <v>14.2</v>
          </cell>
          <cell r="BT167" t="str">
            <v>-1</v>
          </cell>
          <cell r="BU167" t="str">
            <v>-1</v>
          </cell>
          <cell r="BV167" t="str">
            <v>-1</v>
          </cell>
          <cell r="BW167" t="str">
            <v>-1</v>
          </cell>
          <cell r="BX167" t="str">
            <v>-1</v>
          </cell>
          <cell r="BY167" t="str">
            <v>-1</v>
          </cell>
          <cell r="BZ167" t="str">
            <v/>
          </cell>
        </row>
        <row r="168">
          <cell r="B168" t="str">
            <v>红石嘴闸下</v>
          </cell>
          <cell r="C168" t="str">
            <v>淮河流域</v>
          </cell>
          <cell r="D168" t="str">
            <v>安徽省</v>
          </cell>
          <cell r="E168" t="str">
            <v>六安市</v>
          </cell>
          <cell r="F168" t="str">
            <v>六安市</v>
          </cell>
          <cell r="G168" t="str">
            <v>金寨县</v>
          </cell>
          <cell r="H168" t="str">
            <v>安徽省</v>
          </cell>
          <cell r="I168" t="str">
            <v>六安市</v>
          </cell>
          <cell r="J168" t="str">
            <v>—</v>
          </cell>
          <cell r="K168" t="str">
            <v>淮河水系</v>
          </cell>
          <cell r="L168" t="str">
            <v>河流</v>
          </cell>
          <cell r="M168" t="str">
            <v>史河总干渠</v>
          </cell>
          <cell r="N168" t="str">
            <v>14511130025</v>
          </cell>
          <cell r="O168" t="str">
            <v>-</v>
          </cell>
        </row>
        <row r="168">
          <cell r="S168" t="str">
            <v>史河灌区总干渠金寨霍邱农业用水区</v>
          </cell>
          <cell r="T168" t="str">
            <v>新增</v>
          </cell>
          <cell r="U168" t="str">
            <v>入河口</v>
          </cell>
          <cell r="V168">
            <v>115.9111</v>
          </cell>
          <cell r="W168">
            <v>31.7331</v>
          </cell>
          <cell r="X168" t="str">
            <v>十四五</v>
          </cell>
          <cell r="Y168" t="str">
            <v>没有</v>
          </cell>
          <cell r="Z168" t="str">
            <v>-</v>
          </cell>
          <cell r="AA168" t="str">
            <v>2023</v>
          </cell>
          <cell r="AB168" t="str">
            <v>10</v>
          </cell>
          <cell r="AC168">
            <v>21</v>
          </cell>
          <cell r="AD168" t="str">
            <v>Ⅱ</v>
          </cell>
          <cell r="AE168" t="str">
            <v>Ⅱ</v>
          </cell>
          <cell r="AF168" t="str">
            <v>Ⅴ</v>
          </cell>
          <cell r="AG168" t="str">
            <v>-</v>
          </cell>
          <cell r="AH168" t="str">
            <v>-</v>
          </cell>
          <cell r="AI168" t="str">
            <v>氨氮（0.9）、五日生化需氧量（0.05）</v>
          </cell>
          <cell r="AJ168" t="str">
            <v>高锰酸盐指数、总磷</v>
          </cell>
          <cell r="AK168" t="str">
            <v>溶解氧、高锰酸盐指数、总磷</v>
          </cell>
          <cell r="AL168" t="str">
            <v>氨氮</v>
          </cell>
          <cell r="AM168" t="str">
            <v>2023-10-09</v>
          </cell>
          <cell r="AN168" t="str">
            <v>-1</v>
          </cell>
          <cell r="AO168" t="str">
            <v>22.4</v>
          </cell>
          <cell r="AP168" t="str">
            <v>-1</v>
          </cell>
          <cell r="AQ168" t="str">
            <v>-1</v>
          </cell>
          <cell r="AR168" t="str">
            <v>11.4</v>
          </cell>
          <cell r="AS168" t="str">
            <v>-1</v>
          </cell>
          <cell r="AT168" t="str">
            <v>-1</v>
          </cell>
          <cell r="AU168" t="str">
            <v>7</v>
          </cell>
          <cell r="AV168" t="str">
            <v>7.6</v>
          </cell>
          <cell r="AW168" t="str">
            <v>2.6</v>
          </cell>
          <cell r="AX168" t="str">
            <v>6.0</v>
          </cell>
          <cell r="AY168" t="str">
            <v>1.2</v>
          </cell>
          <cell r="AZ168" t="str">
            <v>0.07</v>
          </cell>
          <cell r="BA168" t="str">
            <v>0.060</v>
          </cell>
          <cell r="BB168" t="str">
            <v>1.34</v>
          </cell>
          <cell r="BC168" t="str">
            <v>0.0005</v>
          </cell>
          <cell r="BD168" t="str">
            <v>0.025</v>
          </cell>
          <cell r="BE168" t="str">
            <v>0.154</v>
          </cell>
          <cell r="BF168" t="str">
            <v>0.0002</v>
          </cell>
          <cell r="BG168" t="str">
            <v>0.0006</v>
          </cell>
          <cell r="BH168" t="str">
            <v>0.00002</v>
          </cell>
          <cell r="BI168" t="str">
            <v>0.00005</v>
          </cell>
          <cell r="BJ168" t="str">
            <v>0.002</v>
          </cell>
          <cell r="BK168" t="str">
            <v>0.001</v>
          </cell>
          <cell r="BL168" t="str">
            <v>0.002</v>
          </cell>
          <cell r="BM168" t="str">
            <v>0.0002</v>
          </cell>
          <cell r="BN168" t="str">
            <v>0.005</v>
          </cell>
          <cell r="BO168" t="str">
            <v>0.02</v>
          </cell>
          <cell r="BP168" t="str">
            <v>0.005</v>
          </cell>
          <cell r="BQ168" t="str">
            <v>-1</v>
          </cell>
          <cell r="BR168" t="str">
            <v>-1</v>
          </cell>
          <cell r="BS168" t="str">
            <v>38.6</v>
          </cell>
          <cell r="BT168" t="str">
            <v>-1</v>
          </cell>
          <cell r="BU168" t="str">
            <v>-1</v>
          </cell>
          <cell r="BV168" t="str">
            <v>-1</v>
          </cell>
          <cell r="BW168" t="str">
            <v>-1</v>
          </cell>
          <cell r="BX168" t="str">
            <v>-1</v>
          </cell>
          <cell r="BY168" t="str">
            <v>-1</v>
          </cell>
          <cell r="BZ168" t="str">
            <v/>
          </cell>
        </row>
        <row r="169">
          <cell r="B169" t="str">
            <v>佛子岭水库库心</v>
          </cell>
          <cell r="C169" t="str">
            <v>淮河流域</v>
          </cell>
          <cell r="D169" t="str">
            <v>安徽省</v>
          </cell>
          <cell r="E169" t="str">
            <v>六安市</v>
          </cell>
          <cell r="F169" t="str">
            <v>六安市</v>
          </cell>
          <cell r="G169" t="str">
            <v>岳西县、霍山县、金寨县</v>
          </cell>
          <cell r="H169" t="str">
            <v>安徽省</v>
          </cell>
          <cell r="I169" t="str">
            <v>六安市</v>
          </cell>
          <cell r="J169" t="str">
            <v>水库</v>
          </cell>
          <cell r="K169" t="str">
            <v>淮河水系</v>
          </cell>
          <cell r="L169" t="str">
            <v>湖库</v>
          </cell>
          <cell r="M169" t="str">
            <v>佛子岭水库</v>
          </cell>
          <cell r="N169" t="str">
            <v>14511130012</v>
          </cell>
          <cell r="O169" t="str">
            <v>-</v>
          </cell>
        </row>
        <row r="169">
          <cell r="S169" t="str">
            <v>佛子岭磨子潭水库霍山淠河源头自然保护区</v>
          </cell>
          <cell r="T169" t="str">
            <v>新增</v>
          </cell>
          <cell r="U169" t="str">
            <v>—</v>
          </cell>
          <cell r="V169">
            <v>116.2665</v>
          </cell>
          <cell r="W169">
            <v>31.3359</v>
          </cell>
          <cell r="X169" t="str">
            <v>十四五</v>
          </cell>
          <cell r="Y169" t="str">
            <v>没有</v>
          </cell>
          <cell r="Z169" t="str">
            <v>-</v>
          </cell>
          <cell r="AA169" t="str">
            <v>2023</v>
          </cell>
          <cell r="AB169" t="str">
            <v>10</v>
          </cell>
          <cell r="AC169">
            <v>21</v>
          </cell>
          <cell r="AD169" t="str">
            <v>Ⅱ</v>
          </cell>
          <cell r="AE169" t="str">
            <v>Ⅱ</v>
          </cell>
          <cell r="AF169" t="str">
            <v>Ⅱ</v>
          </cell>
          <cell r="AG169" t="str">
            <v>-</v>
          </cell>
          <cell r="AH169" t="str">
            <v>-</v>
          </cell>
          <cell r="AI169" t="str">
            <v>-</v>
          </cell>
          <cell r="AJ169" t="str">
            <v>溶解氧</v>
          </cell>
          <cell r="AK169" t="str">
            <v>总磷</v>
          </cell>
          <cell r="AL169" t="str">
            <v>溶解氧、总磷</v>
          </cell>
          <cell r="AM169" t="str">
            <v>2023-10-08</v>
          </cell>
          <cell r="AN169" t="str">
            <v>-1</v>
          </cell>
          <cell r="AO169" t="str">
            <v>22.7</v>
          </cell>
          <cell r="AP169" t="str">
            <v>-1</v>
          </cell>
          <cell r="AQ169" t="str">
            <v>-1</v>
          </cell>
          <cell r="AR169" t="str">
            <v>8.2</v>
          </cell>
          <cell r="AS169" t="str">
            <v>255</v>
          </cell>
          <cell r="AT169" t="str">
            <v>0.003</v>
          </cell>
          <cell r="AU169" t="str">
            <v>7</v>
          </cell>
          <cell r="AV169" t="str">
            <v>6.5</v>
          </cell>
          <cell r="AW169" t="str">
            <v>1.4</v>
          </cell>
          <cell r="AX169" t="str">
            <v>5.7</v>
          </cell>
          <cell r="AY169" t="str">
            <v>1.3</v>
          </cell>
          <cell r="AZ169" t="str">
            <v>0.05</v>
          </cell>
          <cell r="BA169" t="str">
            <v>0.005</v>
          </cell>
          <cell r="BB169" t="str">
            <v>0.93</v>
          </cell>
          <cell r="BC169" t="str">
            <v>0.0005</v>
          </cell>
          <cell r="BD169" t="str">
            <v>0.025</v>
          </cell>
          <cell r="BE169" t="str">
            <v>0.310</v>
          </cell>
          <cell r="BF169" t="str">
            <v>0.0002</v>
          </cell>
          <cell r="BG169" t="str">
            <v>0.0005</v>
          </cell>
          <cell r="BH169" t="str">
            <v>0.00002</v>
          </cell>
          <cell r="BI169" t="str">
            <v>0.00005</v>
          </cell>
          <cell r="BJ169" t="str">
            <v>0.002</v>
          </cell>
          <cell r="BK169" t="str">
            <v>0.001</v>
          </cell>
          <cell r="BL169" t="str">
            <v>0.002</v>
          </cell>
          <cell r="BM169" t="str">
            <v>0.0002</v>
          </cell>
          <cell r="BN169" t="str">
            <v>0.005</v>
          </cell>
          <cell r="BO169" t="str">
            <v>0.02</v>
          </cell>
          <cell r="BP169" t="str">
            <v>0.005</v>
          </cell>
          <cell r="BQ169" t="str">
            <v>-1</v>
          </cell>
          <cell r="BR169" t="str">
            <v>-1</v>
          </cell>
          <cell r="BS169" t="str">
            <v>2.1</v>
          </cell>
          <cell r="BT169" t="str">
            <v>-1</v>
          </cell>
          <cell r="BU169" t="str">
            <v>-1</v>
          </cell>
          <cell r="BV169" t="str">
            <v>-1</v>
          </cell>
          <cell r="BW169" t="str">
            <v>-1</v>
          </cell>
          <cell r="BX169" t="str">
            <v>-1</v>
          </cell>
          <cell r="BY169" t="str">
            <v>-1</v>
          </cell>
          <cell r="BZ169" t="str">
            <v/>
          </cell>
        </row>
        <row r="170">
          <cell r="B170" t="str">
            <v>谢家庄</v>
          </cell>
          <cell r="C170" t="str">
            <v>淮河流域</v>
          </cell>
          <cell r="D170" t="str">
            <v>安徽省</v>
          </cell>
          <cell r="E170" t="str">
            <v>六安市</v>
          </cell>
          <cell r="F170" t="str">
            <v>六安市</v>
          </cell>
          <cell r="G170" t="str">
            <v>金安区</v>
          </cell>
          <cell r="H170" t="str">
            <v>安徽省</v>
          </cell>
          <cell r="I170" t="str">
            <v>六安市</v>
          </cell>
          <cell r="J170" t="str">
            <v>—</v>
          </cell>
          <cell r="K170" t="str">
            <v>淮河水系</v>
          </cell>
          <cell r="L170" t="str">
            <v>河流</v>
          </cell>
          <cell r="M170" t="str">
            <v>淠杭干渠</v>
          </cell>
          <cell r="N170" t="str">
            <v>14511130074</v>
          </cell>
          <cell r="O170" t="str">
            <v>-</v>
          </cell>
        </row>
        <row r="170">
          <cell r="S170" t="str">
            <v>淠杭干渠金安、舒城农业用水区</v>
          </cell>
          <cell r="T170" t="str">
            <v>新增</v>
          </cell>
          <cell r="U170" t="str">
            <v>—</v>
          </cell>
          <cell r="V170">
            <v>116.5937</v>
          </cell>
          <cell r="W170">
            <v>31.5997</v>
          </cell>
          <cell r="X170" t="str">
            <v>十四五</v>
          </cell>
          <cell r="Y170" t="str">
            <v>没有</v>
          </cell>
          <cell r="Z170" t="str">
            <v>-</v>
          </cell>
          <cell r="AA170" t="str">
            <v>2023</v>
          </cell>
          <cell r="AB170" t="str">
            <v>10</v>
          </cell>
          <cell r="AC170">
            <v>21</v>
          </cell>
          <cell r="AD170" t="str">
            <v>Ⅲ</v>
          </cell>
          <cell r="AE170" t="str">
            <v>Ⅴ</v>
          </cell>
          <cell r="AF170" t="str">
            <v>Ⅳ</v>
          </cell>
          <cell r="AG170" t="str">
            <v>-</v>
          </cell>
          <cell r="AH170" t="str">
            <v>溶解氧</v>
          </cell>
          <cell r="AI170" t="str">
            <v>化学需氧量（0.05）</v>
          </cell>
          <cell r="AJ170" t="str">
            <v>溶解氧</v>
          </cell>
          <cell r="AK170" t="str">
            <v>溶解氧</v>
          </cell>
          <cell r="AL170" t="str">
            <v>化学需氧量</v>
          </cell>
          <cell r="AM170" t="str">
            <v>2023-10-10</v>
          </cell>
          <cell r="AN170" t="str">
            <v>-1</v>
          </cell>
          <cell r="AO170" t="str">
            <v>20.4</v>
          </cell>
          <cell r="AP170" t="str">
            <v>-1</v>
          </cell>
          <cell r="AQ170" t="str">
            <v>-1</v>
          </cell>
          <cell r="AR170" t="str">
            <v>28.0</v>
          </cell>
          <cell r="AS170" t="str">
            <v>-1</v>
          </cell>
          <cell r="AT170" t="str">
            <v>-1</v>
          </cell>
          <cell r="AU170" t="str">
            <v>7</v>
          </cell>
          <cell r="AV170" t="str">
            <v>5.2</v>
          </cell>
          <cell r="AW170" t="str">
            <v>3.9</v>
          </cell>
          <cell r="AX170" t="str">
            <v>14.0</v>
          </cell>
          <cell r="AY170" t="str">
            <v>2.3</v>
          </cell>
          <cell r="AZ170" t="str">
            <v>0.06</v>
          </cell>
          <cell r="BA170" t="str">
            <v>0.040</v>
          </cell>
          <cell r="BB170" t="str">
            <v>0.46</v>
          </cell>
          <cell r="BC170" t="str">
            <v>0.003</v>
          </cell>
          <cell r="BD170" t="str">
            <v>0.002</v>
          </cell>
          <cell r="BE170" t="str">
            <v>0.230</v>
          </cell>
          <cell r="BF170" t="str">
            <v>0.0002</v>
          </cell>
          <cell r="BG170" t="str">
            <v>0.0011</v>
          </cell>
          <cell r="BH170" t="str">
            <v>0.00002</v>
          </cell>
          <cell r="BI170" t="str">
            <v>0.00005</v>
          </cell>
          <cell r="BJ170" t="str">
            <v>0.002</v>
          </cell>
          <cell r="BK170" t="str">
            <v>0.001</v>
          </cell>
          <cell r="BL170" t="str">
            <v>0.002</v>
          </cell>
          <cell r="BM170" t="str">
            <v>0.0015</v>
          </cell>
          <cell r="BN170" t="str">
            <v>0.005</v>
          </cell>
          <cell r="BO170" t="str">
            <v>0.02</v>
          </cell>
          <cell r="BP170" t="str">
            <v>0.005</v>
          </cell>
          <cell r="BQ170" t="str">
            <v>-1</v>
          </cell>
          <cell r="BR170" t="str">
            <v>-1</v>
          </cell>
          <cell r="BS170" t="str">
            <v>13.1</v>
          </cell>
          <cell r="BT170" t="str">
            <v>-1</v>
          </cell>
          <cell r="BU170" t="str">
            <v>-1</v>
          </cell>
          <cell r="BV170" t="str">
            <v>-1</v>
          </cell>
          <cell r="BW170" t="str">
            <v>-1</v>
          </cell>
          <cell r="BX170" t="str">
            <v>-1</v>
          </cell>
          <cell r="BY170" t="str">
            <v>-1</v>
          </cell>
          <cell r="BZ170" t="str">
            <v/>
          </cell>
        </row>
        <row r="171">
          <cell r="B171" t="str">
            <v>沣河村</v>
          </cell>
          <cell r="C171" t="str">
            <v>淮河流域</v>
          </cell>
          <cell r="D171" t="str">
            <v>安徽省</v>
          </cell>
          <cell r="E171" t="str">
            <v>六安市</v>
          </cell>
          <cell r="F171" t="str">
            <v>六安市</v>
          </cell>
          <cell r="G171" t="str">
            <v>霍邱县</v>
          </cell>
          <cell r="H171" t="str">
            <v>安徽省</v>
          </cell>
          <cell r="I171" t="str">
            <v>六安市</v>
          </cell>
          <cell r="J171" t="str">
            <v>湖泊</v>
          </cell>
          <cell r="K171" t="str">
            <v>淮河水系</v>
          </cell>
          <cell r="L171" t="str">
            <v>湖库</v>
          </cell>
          <cell r="M171" t="str">
            <v>城西湖</v>
          </cell>
          <cell r="N171" t="str">
            <v>14511130030</v>
          </cell>
          <cell r="O171" t="str">
            <v>-</v>
          </cell>
        </row>
        <row r="171">
          <cell r="S171" t="str">
            <v>沣河霍邱农业用水区/城西湖霍邱自然保护区</v>
          </cell>
          <cell r="T171" t="str">
            <v>新增</v>
          </cell>
          <cell r="U171" t="str">
            <v>—</v>
          </cell>
          <cell r="V171">
            <v>116.2016</v>
          </cell>
          <cell r="W171">
            <v>32.32</v>
          </cell>
          <cell r="X171" t="str">
            <v>十四五</v>
          </cell>
          <cell r="Y171" t="str">
            <v>没有</v>
          </cell>
          <cell r="Z171" t="str">
            <v>-</v>
          </cell>
          <cell r="AA171" t="str">
            <v>2023</v>
          </cell>
          <cell r="AB171" t="str">
            <v>10</v>
          </cell>
          <cell r="AC171">
            <v>21</v>
          </cell>
          <cell r="AD171" t="str">
            <v>Ⅳ</v>
          </cell>
          <cell r="AE171" t="str">
            <v>Ⅲ</v>
          </cell>
          <cell r="AF171" t="str">
            <v>Ⅴ</v>
          </cell>
          <cell r="AG171" t="str">
            <v>总磷（1.0）、溶解氧</v>
          </cell>
          <cell r="AH171" t="str">
            <v>-</v>
          </cell>
          <cell r="AI171" t="str">
            <v>总磷（1.7）</v>
          </cell>
          <cell r="AJ171" t="str">
            <v>总磷、溶解氧</v>
          </cell>
          <cell r="AK171" t="str">
            <v>溶解氧、化学需氧量、高锰酸盐指数、总磷</v>
          </cell>
          <cell r="AL171" t="str">
            <v>总磷</v>
          </cell>
          <cell r="AM171" t="str">
            <v>2023-10-07</v>
          </cell>
          <cell r="AN171" t="str">
            <v>-1</v>
          </cell>
          <cell r="AO171" t="str">
            <v>18.6</v>
          </cell>
          <cell r="AP171" t="str">
            <v>-1</v>
          </cell>
          <cell r="AQ171" t="str">
            <v>-1</v>
          </cell>
          <cell r="AR171" t="str">
            <v>36.6</v>
          </cell>
          <cell r="AS171" t="str">
            <v>60</v>
          </cell>
          <cell r="AT171" t="str">
            <v>0.009</v>
          </cell>
          <cell r="AU171" t="str">
            <v>7</v>
          </cell>
          <cell r="AV171" t="str">
            <v>3.7</v>
          </cell>
          <cell r="AW171" t="str">
            <v>6.0</v>
          </cell>
          <cell r="AX171" t="str">
            <v>18.0</v>
          </cell>
          <cell r="AY171" t="str">
            <v>2.7</v>
          </cell>
          <cell r="AZ171" t="str">
            <v>0.34</v>
          </cell>
          <cell r="BA171" t="str">
            <v>0.100</v>
          </cell>
          <cell r="BB171" t="str">
            <v>1.96</v>
          </cell>
          <cell r="BC171" t="str">
            <v>0.002</v>
          </cell>
          <cell r="BD171" t="str">
            <v>0.010</v>
          </cell>
          <cell r="BE171" t="str">
            <v>0.727</v>
          </cell>
          <cell r="BF171" t="str">
            <v>0.0002</v>
          </cell>
          <cell r="BG171" t="str">
            <v>0.0005</v>
          </cell>
          <cell r="BH171" t="str">
            <v>0.00002</v>
          </cell>
          <cell r="BI171" t="str">
            <v>0.00006</v>
          </cell>
          <cell r="BJ171" t="str">
            <v>0.002</v>
          </cell>
          <cell r="BK171" t="str">
            <v>0.001</v>
          </cell>
          <cell r="BL171" t="str">
            <v>0.002</v>
          </cell>
          <cell r="BM171" t="str">
            <v>0.0002</v>
          </cell>
          <cell r="BN171" t="str">
            <v>0.005</v>
          </cell>
          <cell r="BO171" t="str">
            <v>0.02</v>
          </cell>
          <cell r="BP171" t="str">
            <v>0.005</v>
          </cell>
          <cell r="BQ171" t="str">
            <v>-1</v>
          </cell>
          <cell r="BR171" t="str">
            <v>-1</v>
          </cell>
          <cell r="BS171" t="str">
            <v>33.7</v>
          </cell>
          <cell r="BT171" t="str">
            <v>-1</v>
          </cell>
          <cell r="BU171" t="str">
            <v>-1</v>
          </cell>
          <cell r="BV171" t="str">
            <v>-1</v>
          </cell>
          <cell r="BW171" t="str">
            <v>-1</v>
          </cell>
          <cell r="BX171" t="str">
            <v>-1</v>
          </cell>
          <cell r="BY171" t="str">
            <v>-1</v>
          </cell>
          <cell r="BZ171" t="str">
            <v/>
          </cell>
        </row>
        <row r="172">
          <cell r="B172" t="str">
            <v>岳坊大桥</v>
          </cell>
          <cell r="C172" t="str">
            <v>淮河流域</v>
          </cell>
          <cell r="D172" t="str">
            <v>安徽省</v>
          </cell>
          <cell r="E172" t="str">
            <v>亳州市</v>
          </cell>
          <cell r="F172" t="str">
            <v>亳州市</v>
          </cell>
          <cell r="G172" t="str">
            <v>利辛县、蒙城县、谯城区、涡阳县</v>
          </cell>
          <cell r="H172" t="str">
            <v>安徽省</v>
          </cell>
          <cell r="I172" t="str">
            <v>亳州市</v>
          </cell>
          <cell r="J172" t="str">
            <v>一级</v>
          </cell>
          <cell r="K172" t="str">
            <v>淮河水系</v>
          </cell>
          <cell r="L172" t="str">
            <v>河流</v>
          </cell>
          <cell r="M172" t="str">
            <v>涡河</v>
          </cell>
          <cell r="N172" t="str">
            <v>14511130072</v>
          </cell>
          <cell r="O172" t="str">
            <v>淮河</v>
          </cell>
        </row>
        <row r="172">
          <cell r="S172" t="str">
            <v/>
          </cell>
          <cell r="T172" t="str">
            <v>保留</v>
          </cell>
          <cell r="U172" t="str">
            <v>—</v>
          </cell>
          <cell r="V172">
            <v>116.4697</v>
          </cell>
          <cell r="W172">
            <v>33.3612</v>
          </cell>
          <cell r="X172" t="str">
            <v>十二五,十三五,十四五</v>
          </cell>
          <cell r="Y172" t="str">
            <v>有</v>
          </cell>
          <cell r="Z172" t="str">
            <v>固定站</v>
          </cell>
          <cell r="AA172" t="str">
            <v>2023</v>
          </cell>
          <cell r="AB172" t="str">
            <v>10</v>
          </cell>
          <cell r="AC172">
            <v>21</v>
          </cell>
          <cell r="AD172" t="str">
            <v>Ⅳ</v>
          </cell>
          <cell r="AE172" t="str">
            <v>Ⅳ</v>
          </cell>
          <cell r="AF172" t="str">
            <v>Ⅳ</v>
          </cell>
          <cell r="AG172" t="str">
            <v>溶解氧</v>
          </cell>
          <cell r="AH172" t="str">
            <v>溶解氧</v>
          </cell>
          <cell r="AI172" t="str">
            <v>五日生化需氧量（0.2）、化学需氧量（0.2）</v>
          </cell>
          <cell r="AJ172" t="str">
            <v>溶解氧</v>
          </cell>
          <cell r="AK172" t="str">
            <v>溶解氧</v>
          </cell>
          <cell r="AL172" t="str">
            <v>五日生化需氧量、化学需氧量</v>
          </cell>
          <cell r="AM172" t="str">
            <v>2023-10-12</v>
          </cell>
          <cell r="AN172" t="str">
            <v>-1</v>
          </cell>
          <cell r="AO172" t="str">
            <v>22.3</v>
          </cell>
          <cell r="AP172" t="str">
            <v>-1</v>
          </cell>
          <cell r="AQ172" t="str">
            <v>-1</v>
          </cell>
          <cell r="AR172" t="str">
            <v>121.3</v>
          </cell>
          <cell r="AS172" t="str">
            <v>-1</v>
          </cell>
          <cell r="AT172" t="str">
            <v>-1</v>
          </cell>
          <cell r="AU172" t="str">
            <v>7</v>
          </cell>
          <cell r="AV172" t="str">
            <v>4.2</v>
          </cell>
          <cell r="AW172" t="str">
            <v>3.7</v>
          </cell>
          <cell r="AX172" t="str">
            <v>15.5</v>
          </cell>
          <cell r="AY172" t="str">
            <v>3.1</v>
          </cell>
          <cell r="AZ172" t="str">
            <v>0.62</v>
          </cell>
          <cell r="BA172" t="str">
            <v>0.104</v>
          </cell>
          <cell r="BB172" t="str">
            <v>3.65</v>
          </cell>
          <cell r="BC172" t="str">
            <v>0.00004</v>
          </cell>
          <cell r="BD172" t="str">
            <v>0.0004</v>
          </cell>
          <cell r="BE172" t="str">
            <v>0.879</v>
          </cell>
          <cell r="BF172" t="str">
            <v>0.0002</v>
          </cell>
          <cell r="BG172" t="str">
            <v>0.0008</v>
          </cell>
          <cell r="BH172" t="str">
            <v>0.00002</v>
          </cell>
          <cell r="BI172" t="str">
            <v>0.00013</v>
          </cell>
          <cell r="BJ172" t="str">
            <v>0.008</v>
          </cell>
          <cell r="BK172" t="str">
            <v>0.0004</v>
          </cell>
          <cell r="BL172" t="str">
            <v>0.002</v>
          </cell>
          <cell r="BM172" t="str">
            <v>0.0005</v>
          </cell>
          <cell r="BN172" t="str">
            <v>0.02</v>
          </cell>
          <cell r="BO172" t="str">
            <v>0.02</v>
          </cell>
          <cell r="BP172" t="str">
            <v>0.005</v>
          </cell>
          <cell r="BQ172" t="str">
            <v>-1</v>
          </cell>
          <cell r="BR172" t="str">
            <v>-1</v>
          </cell>
          <cell r="BS172" t="str">
            <v>28.6</v>
          </cell>
          <cell r="BT172" t="str">
            <v>-1</v>
          </cell>
          <cell r="BU172" t="str">
            <v>-1</v>
          </cell>
          <cell r="BV172" t="str">
            <v>-1</v>
          </cell>
          <cell r="BW172" t="str">
            <v>-1</v>
          </cell>
          <cell r="BX172" t="str">
            <v>-1</v>
          </cell>
          <cell r="BY172" t="str">
            <v>-1</v>
          </cell>
          <cell r="BZ172" t="str">
            <v/>
          </cell>
        </row>
        <row r="173">
          <cell r="B173" t="str">
            <v>吕楼桥（颜集）</v>
          </cell>
          <cell r="C173" t="str">
            <v>淮河流域</v>
          </cell>
          <cell r="D173" t="str">
            <v>河南省</v>
          </cell>
          <cell r="E173" t="str">
            <v>商丘市</v>
          </cell>
          <cell r="F173" t="str">
            <v>商丘市</v>
          </cell>
          <cell r="G173" t="str">
            <v>梁园区、虞城县</v>
          </cell>
          <cell r="H173" t="str">
            <v>河南省</v>
          </cell>
          <cell r="I173" t="str">
            <v>商丘市</v>
          </cell>
          <cell r="J173" t="str">
            <v>二级</v>
          </cell>
          <cell r="K173" t="str">
            <v>淮河水系</v>
          </cell>
          <cell r="L173" t="str">
            <v>河流</v>
          </cell>
          <cell r="M173" t="str">
            <v>包河</v>
          </cell>
          <cell r="N173" t="str">
            <v>14511130014</v>
          </cell>
          <cell r="O173" t="str">
            <v>浍河</v>
          </cell>
        </row>
        <row r="173">
          <cell r="S173" t="str">
            <v>包河商丘市排污控制区/包河虞城农业用水区</v>
          </cell>
          <cell r="T173" t="str">
            <v>调整</v>
          </cell>
          <cell r="U173" t="str">
            <v>省界（豫-皖）</v>
          </cell>
          <cell r="V173">
            <v>115.8689</v>
          </cell>
          <cell r="W173">
            <v>34.0355</v>
          </cell>
          <cell r="X173" t="str">
            <v>十二五,十三五,十四五</v>
          </cell>
          <cell r="Y173" t="str">
            <v>有</v>
          </cell>
          <cell r="Z173" t="str">
            <v>固定站</v>
          </cell>
          <cell r="AA173" t="str">
            <v>2023</v>
          </cell>
          <cell r="AB173" t="str">
            <v>10</v>
          </cell>
          <cell r="AC173">
            <v>21</v>
          </cell>
          <cell r="AD173" t="str">
            <v>Ⅴ</v>
          </cell>
          <cell r="AE173" t="str">
            <v>Ⅳ</v>
          </cell>
          <cell r="AF173" t="str">
            <v>Ⅳ</v>
          </cell>
          <cell r="AG173" t="str">
            <v>总磷（0.6）、化学需氧量（0.4）、氨氮（0.3）</v>
          </cell>
          <cell r="AH173" t="str">
            <v>化学需氧量（0.5）、高锰酸盐指数（0.3）、五日生化需氧量（0.3）、总磷（0.3）</v>
          </cell>
          <cell r="AI173" t="str">
            <v>高锰酸盐指数（0.6）、五日生化需氧量（0.3）、石油类（0.2）、化学需氧量（0.1）、氟化物（0.01）</v>
          </cell>
          <cell r="AJ173" t="str">
            <v>总磷</v>
          </cell>
          <cell r="AK173" t="str">
            <v>化学需氧量、高锰酸盐指数、五日生化需氧量、总磷</v>
          </cell>
          <cell r="AL173" t="str">
            <v>高锰酸盐指数、五日生化需氧量、石油类、化学需氧量、氟化物</v>
          </cell>
          <cell r="AM173" t="str">
            <v>2023-10-16</v>
          </cell>
          <cell r="AN173" t="str">
            <v>-1</v>
          </cell>
          <cell r="AO173" t="str">
            <v>20.0</v>
          </cell>
          <cell r="AP173" t="str">
            <v>-1</v>
          </cell>
          <cell r="AQ173" t="str">
            <v>-1</v>
          </cell>
          <cell r="AR173" t="str">
            <v>162.6</v>
          </cell>
          <cell r="AS173" t="str">
            <v>-1</v>
          </cell>
          <cell r="AT173" t="str">
            <v>-1</v>
          </cell>
          <cell r="AU173" t="str">
            <v>8</v>
          </cell>
          <cell r="AV173" t="str">
            <v>8.1</v>
          </cell>
          <cell r="AW173" t="str">
            <v>6.0</v>
          </cell>
          <cell r="AX173" t="str">
            <v>28.0</v>
          </cell>
          <cell r="AY173" t="str">
            <v>2.0</v>
          </cell>
          <cell r="AZ173" t="str">
            <v>1.31</v>
          </cell>
          <cell r="BA173" t="str">
            <v>0.310</v>
          </cell>
          <cell r="BB173" t="str">
            <v>4.99</v>
          </cell>
          <cell r="BC173" t="str">
            <v>0.0005</v>
          </cell>
          <cell r="BD173" t="str">
            <v>0.025</v>
          </cell>
          <cell r="BE173" t="str">
            <v>0.800</v>
          </cell>
          <cell r="BF173" t="str">
            <v>0.0002</v>
          </cell>
          <cell r="BG173" t="str">
            <v>0.0002</v>
          </cell>
          <cell r="BH173" t="str">
            <v>0.00002</v>
          </cell>
          <cell r="BI173" t="str">
            <v>0.00005</v>
          </cell>
          <cell r="BJ173" t="str">
            <v>0.002</v>
          </cell>
          <cell r="BK173" t="str">
            <v>0.001</v>
          </cell>
          <cell r="BL173" t="str">
            <v>0.002</v>
          </cell>
          <cell r="BM173" t="str">
            <v>0.0003</v>
          </cell>
          <cell r="BN173" t="str">
            <v>0.01</v>
          </cell>
          <cell r="BO173" t="str">
            <v>0.08</v>
          </cell>
          <cell r="BP173" t="str">
            <v>0.005</v>
          </cell>
          <cell r="BQ173" t="str">
            <v>-1</v>
          </cell>
          <cell r="BR173" t="str">
            <v>-1</v>
          </cell>
          <cell r="BS173" t="str">
            <v>56.8</v>
          </cell>
          <cell r="BT173" t="str">
            <v>-1</v>
          </cell>
          <cell r="BU173" t="str">
            <v>-1</v>
          </cell>
          <cell r="BV173" t="str">
            <v>-1</v>
          </cell>
          <cell r="BW173" t="str">
            <v>-1</v>
          </cell>
          <cell r="BX173" t="str">
            <v>-1</v>
          </cell>
          <cell r="BY173" t="str">
            <v>-1</v>
          </cell>
          <cell r="BZ173" t="str">
            <v/>
          </cell>
        </row>
        <row r="174">
          <cell r="B174" t="str">
            <v>亳州</v>
          </cell>
          <cell r="C174" t="str">
            <v>淮河流域</v>
          </cell>
          <cell r="D174" t="str">
            <v>安徽省</v>
          </cell>
          <cell r="E174" t="str">
            <v>亳州市</v>
          </cell>
          <cell r="F174" t="str">
            <v>亳州市</v>
          </cell>
          <cell r="G174" t="str">
            <v>谯城区</v>
          </cell>
          <cell r="H174" t="str">
            <v>安徽省</v>
          </cell>
          <cell r="I174" t="str">
            <v>亳州市</v>
          </cell>
          <cell r="J174" t="str">
            <v>一级</v>
          </cell>
          <cell r="K174" t="str">
            <v>淮河水系</v>
          </cell>
          <cell r="L174" t="str">
            <v>河流</v>
          </cell>
          <cell r="M174" t="str">
            <v>涡河</v>
          </cell>
          <cell r="N174" t="str">
            <v>14511130072</v>
          </cell>
          <cell r="O174" t="str">
            <v>淮河</v>
          </cell>
        </row>
        <row r="174">
          <cell r="S174" t="str">
            <v>涡河亳州农业用水区</v>
          </cell>
          <cell r="T174" t="str">
            <v>新增</v>
          </cell>
          <cell r="U174" t="str">
            <v>入河口</v>
          </cell>
          <cell r="V174">
            <v>115.7506</v>
          </cell>
          <cell r="W174">
            <v>33.8831</v>
          </cell>
          <cell r="X174" t="str">
            <v>十四五</v>
          </cell>
          <cell r="Y174" t="str">
            <v>没有</v>
          </cell>
          <cell r="Z174" t="str">
            <v>-</v>
          </cell>
          <cell r="AA174" t="str">
            <v>2023</v>
          </cell>
          <cell r="AB174" t="str">
            <v>10</v>
          </cell>
          <cell r="AC174">
            <v>21</v>
          </cell>
          <cell r="AD174" t="str">
            <v>Ⅲ</v>
          </cell>
          <cell r="AE174" t="str">
            <v>Ⅲ</v>
          </cell>
          <cell r="AF174" t="str">
            <v>Ⅳ</v>
          </cell>
          <cell r="AG174" t="str">
            <v>-</v>
          </cell>
          <cell r="AH174" t="str">
            <v>-</v>
          </cell>
          <cell r="AI174" t="str">
            <v>化学需氧量（0.02）</v>
          </cell>
          <cell r="AJ174" t="str">
            <v>溶解氧、化学需氧量、高锰酸盐指数、氨氮、总磷</v>
          </cell>
          <cell r="AK174" t="str">
            <v>化学需氧量、高锰酸盐指数</v>
          </cell>
          <cell r="AL174" t="str">
            <v>化学需氧量</v>
          </cell>
          <cell r="AM174" t="str">
            <v>2023-10-10</v>
          </cell>
          <cell r="AN174" t="str">
            <v>-1</v>
          </cell>
          <cell r="AO174" t="str">
            <v>21.8</v>
          </cell>
          <cell r="AP174" t="str">
            <v>-1</v>
          </cell>
          <cell r="AQ174" t="str">
            <v>-1</v>
          </cell>
          <cell r="AR174" t="str">
            <v>136.0</v>
          </cell>
          <cell r="AS174" t="str">
            <v>-1</v>
          </cell>
          <cell r="AT174" t="str">
            <v>-1</v>
          </cell>
          <cell r="AU174" t="str">
            <v>8</v>
          </cell>
          <cell r="AV174" t="str">
            <v>5.3</v>
          </cell>
          <cell r="AW174" t="str">
            <v>5.3</v>
          </cell>
          <cell r="AX174" t="str">
            <v>17.8</v>
          </cell>
          <cell r="AY174" t="str">
            <v>1.7</v>
          </cell>
          <cell r="AZ174" t="str">
            <v>0.52</v>
          </cell>
          <cell r="BA174" t="str">
            <v>0.137</v>
          </cell>
          <cell r="BB174" t="str">
            <v>3.94</v>
          </cell>
          <cell r="BC174" t="str">
            <v>0.0005</v>
          </cell>
          <cell r="BD174" t="str">
            <v>0.025</v>
          </cell>
          <cell r="BE174" t="str">
            <v>0.853</v>
          </cell>
          <cell r="BF174" t="str">
            <v>0.0002</v>
          </cell>
          <cell r="BG174" t="str">
            <v>0.0002</v>
          </cell>
          <cell r="BH174" t="str">
            <v>0.00002</v>
          </cell>
          <cell r="BI174" t="str">
            <v>0.00005</v>
          </cell>
          <cell r="BJ174" t="str">
            <v>0.002</v>
          </cell>
          <cell r="BK174" t="str">
            <v>0.001</v>
          </cell>
          <cell r="BL174" t="str">
            <v>0.002</v>
          </cell>
          <cell r="BM174" t="str">
            <v>0.0002</v>
          </cell>
          <cell r="BN174" t="str">
            <v>0.005</v>
          </cell>
          <cell r="BO174" t="str">
            <v>0.07</v>
          </cell>
          <cell r="BP174" t="str">
            <v>0.005</v>
          </cell>
          <cell r="BQ174" t="str">
            <v>-1</v>
          </cell>
          <cell r="BR174" t="str">
            <v>-1</v>
          </cell>
          <cell r="BS174" t="str">
            <v>18.6</v>
          </cell>
          <cell r="BT174" t="str">
            <v>-1</v>
          </cell>
          <cell r="BU174" t="str">
            <v>-1</v>
          </cell>
          <cell r="BV174" t="str">
            <v>-1</v>
          </cell>
          <cell r="BW174" t="str">
            <v>-1</v>
          </cell>
          <cell r="BX174" t="str">
            <v>-1</v>
          </cell>
          <cell r="BY174" t="str">
            <v>-1</v>
          </cell>
          <cell r="BZ174" t="str">
            <v/>
          </cell>
        </row>
        <row r="175">
          <cell r="B175" t="str">
            <v>刘寨村后</v>
          </cell>
          <cell r="C175" t="str">
            <v>淮河流域</v>
          </cell>
          <cell r="D175" t="str">
            <v>河南省</v>
          </cell>
          <cell r="E175" t="str">
            <v>周口市</v>
          </cell>
          <cell r="F175" t="str">
            <v>周口市</v>
          </cell>
          <cell r="G175" t="str">
            <v>宁陵县、睢阳区、柘城县、鹿邑县</v>
          </cell>
          <cell r="H175" t="str">
            <v>安徽省</v>
          </cell>
          <cell r="I175" t="str">
            <v>亳州市</v>
          </cell>
          <cell r="J175" t="str">
            <v>二级</v>
          </cell>
          <cell r="K175" t="str">
            <v>淮河水系</v>
          </cell>
          <cell r="L175" t="str">
            <v>河流</v>
          </cell>
          <cell r="M175" t="str">
            <v>惠济河</v>
          </cell>
          <cell r="N175" t="str">
            <v>14511130045</v>
          </cell>
          <cell r="O175" t="str">
            <v>涡河</v>
          </cell>
        </row>
        <row r="175">
          <cell r="S175" t="str">
            <v>惠济河豫皖缓冲区</v>
          </cell>
          <cell r="T175" t="str">
            <v>保留</v>
          </cell>
          <cell r="U175" t="str">
            <v>省界（豫-皖）</v>
          </cell>
          <cell r="V175">
            <v>115.5868</v>
          </cell>
          <cell r="W175">
            <v>33.9065</v>
          </cell>
          <cell r="X175" t="str">
            <v>十一五,十二五,十三五,十四五</v>
          </cell>
          <cell r="Y175" t="str">
            <v>有</v>
          </cell>
          <cell r="Z175" t="str">
            <v>固定站</v>
          </cell>
          <cell r="AA175" t="str">
            <v>2023</v>
          </cell>
          <cell r="AB175" t="str">
            <v>10</v>
          </cell>
          <cell r="AC175">
            <v>21</v>
          </cell>
          <cell r="AD175" t="str">
            <v>Ⅳ</v>
          </cell>
          <cell r="AE175" t="str">
            <v>Ⅳ</v>
          </cell>
          <cell r="AF175" t="str">
            <v>Ⅲ</v>
          </cell>
          <cell r="AG175" t="str">
            <v>溶解氧</v>
          </cell>
          <cell r="AH175" t="str">
            <v>溶解氧</v>
          </cell>
          <cell r="AI175" t="str">
            <v>-</v>
          </cell>
          <cell r="AJ175" t="str">
            <v>溶解氧</v>
          </cell>
          <cell r="AK175" t="str">
            <v>溶解氧</v>
          </cell>
          <cell r="AL175" t="str">
            <v>化学需氧量</v>
          </cell>
          <cell r="AM175" t="str">
            <v>2023-10-15</v>
          </cell>
          <cell r="AN175" t="str">
            <v>-1</v>
          </cell>
          <cell r="AO175" t="str">
            <v>21.4</v>
          </cell>
          <cell r="AP175" t="str">
            <v>-1</v>
          </cell>
          <cell r="AQ175" t="str">
            <v>-1</v>
          </cell>
          <cell r="AR175" t="str">
            <v>136.1</v>
          </cell>
          <cell r="AS175" t="str">
            <v>-1</v>
          </cell>
          <cell r="AT175" t="str">
            <v>-1</v>
          </cell>
          <cell r="AU175" t="str">
            <v>7</v>
          </cell>
          <cell r="AV175" t="str">
            <v>4.6</v>
          </cell>
          <cell r="AW175" t="str">
            <v>4.8</v>
          </cell>
          <cell r="AX175" t="str">
            <v>19.5</v>
          </cell>
          <cell r="AY175" t="str">
            <v>3.6</v>
          </cell>
          <cell r="AZ175" t="str">
            <v>0.33</v>
          </cell>
          <cell r="BA175" t="str">
            <v>0.160</v>
          </cell>
          <cell r="BB175" t="str">
            <v>4.77</v>
          </cell>
          <cell r="BC175" t="str">
            <v>0.004</v>
          </cell>
          <cell r="BD175" t="str">
            <v>0.025</v>
          </cell>
          <cell r="BE175" t="str">
            <v>0.935</v>
          </cell>
          <cell r="BF175" t="str">
            <v>0.0002</v>
          </cell>
          <cell r="BG175" t="str">
            <v>0.0058</v>
          </cell>
          <cell r="BH175" t="str">
            <v>0.00002</v>
          </cell>
          <cell r="BI175" t="str">
            <v>0.00005</v>
          </cell>
          <cell r="BJ175" t="str">
            <v>0.002</v>
          </cell>
          <cell r="BK175" t="str">
            <v>0.001</v>
          </cell>
          <cell r="BL175" t="str">
            <v>0.006</v>
          </cell>
          <cell r="BM175" t="str">
            <v>0.0005</v>
          </cell>
          <cell r="BN175" t="str">
            <v>0.005</v>
          </cell>
          <cell r="BO175" t="str">
            <v>0.02</v>
          </cell>
          <cell r="BP175" t="str">
            <v>0.005</v>
          </cell>
          <cell r="BQ175" t="str">
            <v>-1</v>
          </cell>
          <cell r="BR175" t="str">
            <v>-1</v>
          </cell>
          <cell r="BS175" t="str">
            <v>26.1</v>
          </cell>
          <cell r="BT175" t="str">
            <v>-1</v>
          </cell>
          <cell r="BU175" t="str">
            <v>-1</v>
          </cell>
          <cell r="BV175" t="str">
            <v>-1</v>
          </cell>
          <cell r="BW175" t="str">
            <v>-1</v>
          </cell>
          <cell r="BX175" t="str">
            <v>-1</v>
          </cell>
          <cell r="BY175" t="str">
            <v>-1</v>
          </cell>
          <cell r="BZ175" t="str">
            <v/>
          </cell>
        </row>
        <row r="176">
          <cell r="B176" t="str">
            <v>涡阳义门大桥</v>
          </cell>
          <cell r="C176" t="str">
            <v>淮河流域</v>
          </cell>
          <cell r="D176" t="str">
            <v>安徽省</v>
          </cell>
          <cell r="E176" t="str">
            <v>亳州市</v>
          </cell>
          <cell r="F176" t="str">
            <v>亳州市</v>
          </cell>
          <cell r="G176" t="str">
            <v>谯城区</v>
          </cell>
          <cell r="H176" t="str">
            <v>安徽省</v>
          </cell>
          <cell r="I176" t="str">
            <v>亳州市</v>
          </cell>
          <cell r="J176" t="str">
            <v>一级</v>
          </cell>
          <cell r="K176" t="str">
            <v>淮河水系</v>
          </cell>
          <cell r="L176" t="str">
            <v>河流</v>
          </cell>
          <cell r="M176" t="str">
            <v>涡河</v>
          </cell>
          <cell r="N176" t="str">
            <v>14511130072</v>
          </cell>
          <cell r="O176" t="str">
            <v>淮河</v>
          </cell>
        </row>
        <row r="176">
          <cell r="S176" t="str">
            <v/>
          </cell>
          <cell r="T176" t="str">
            <v>保留</v>
          </cell>
          <cell r="U176" t="str">
            <v>—</v>
          </cell>
          <cell r="V176">
            <v>116.0078</v>
          </cell>
          <cell r="W176">
            <v>33.6456</v>
          </cell>
          <cell r="X176" t="str">
            <v>十三五,十四五</v>
          </cell>
          <cell r="Y176" t="str">
            <v>有</v>
          </cell>
          <cell r="Z176" t="str">
            <v>固定站</v>
          </cell>
          <cell r="AA176" t="str">
            <v>2023</v>
          </cell>
          <cell r="AB176" t="str">
            <v>10</v>
          </cell>
          <cell r="AC176">
            <v>21</v>
          </cell>
          <cell r="AD176" t="str">
            <v>Ⅲ</v>
          </cell>
          <cell r="AE176" t="str">
            <v>Ⅲ</v>
          </cell>
          <cell r="AF176" t="str">
            <v>Ⅳ</v>
          </cell>
          <cell r="AG176" t="str">
            <v>-</v>
          </cell>
          <cell r="AH176" t="str">
            <v>-</v>
          </cell>
          <cell r="AI176" t="str">
            <v>化学需氧量（0.2）、五日生化需氧量（0.2）</v>
          </cell>
          <cell r="AJ176" t="str">
            <v>化学需氧量、高锰酸盐指数、氨氮、总磷</v>
          </cell>
          <cell r="AK176" t="str">
            <v>化学需氧量、高锰酸盐指数、总磷</v>
          </cell>
          <cell r="AL176" t="str">
            <v>化学需氧量、五日生化需氧量</v>
          </cell>
          <cell r="AM176" t="str">
            <v>2023-10-13</v>
          </cell>
          <cell r="AN176" t="str">
            <v>-1</v>
          </cell>
          <cell r="AO176" t="str">
            <v>22.4</v>
          </cell>
          <cell r="AP176" t="str">
            <v>-1</v>
          </cell>
          <cell r="AQ176" t="str">
            <v>-1</v>
          </cell>
          <cell r="AR176" t="str">
            <v>128.2</v>
          </cell>
          <cell r="AS176" t="str">
            <v>-1</v>
          </cell>
          <cell r="AT176" t="str">
            <v>-1</v>
          </cell>
          <cell r="AU176" t="str">
            <v>8</v>
          </cell>
          <cell r="AV176" t="str">
            <v>6.2</v>
          </cell>
          <cell r="AW176" t="str">
            <v>4.6</v>
          </cell>
          <cell r="AX176" t="str">
            <v>16.0</v>
          </cell>
          <cell r="AY176" t="str">
            <v>1.8</v>
          </cell>
          <cell r="AZ176" t="str">
            <v>0.53</v>
          </cell>
          <cell r="BA176" t="str">
            <v>0.109</v>
          </cell>
          <cell r="BB176" t="str">
            <v>3.57</v>
          </cell>
          <cell r="BC176" t="str">
            <v>0.0005</v>
          </cell>
          <cell r="BD176" t="str">
            <v>0.065</v>
          </cell>
          <cell r="BE176" t="str">
            <v>0.830</v>
          </cell>
          <cell r="BF176" t="str">
            <v>0.0002</v>
          </cell>
          <cell r="BG176" t="str">
            <v>0.0002</v>
          </cell>
          <cell r="BH176" t="str">
            <v>0.00002</v>
          </cell>
          <cell r="BI176" t="str">
            <v>0.00005</v>
          </cell>
          <cell r="BJ176" t="str">
            <v>0.002</v>
          </cell>
          <cell r="BK176" t="str">
            <v>0.001</v>
          </cell>
          <cell r="BL176" t="str">
            <v>0.002</v>
          </cell>
          <cell r="BM176" t="str">
            <v>0.0007</v>
          </cell>
          <cell r="BN176" t="str">
            <v>0.005</v>
          </cell>
          <cell r="BO176" t="str">
            <v>0.08</v>
          </cell>
          <cell r="BP176" t="str">
            <v>0.005</v>
          </cell>
          <cell r="BQ176" t="str">
            <v>-1</v>
          </cell>
          <cell r="BR176" t="str">
            <v>-1</v>
          </cell>
          <cell r="BS176" t="str">
            <v>17.6</v>
          </cell>
          <cell r="BT176" t="str">
            <v>-1</v>
          </cell>
          <cell r="BU176" t="str">
            <v>-1</v>
          </cell>
          <cell r="BV176" t="str">
            <v>-1</v>
          </cell>
          <cell r="BW176" t="str">
            <v>-1</v>
          </cell>
          <cell r="BX176" t="str">
            <v>-1</v>
          </cell>
          <cell r="BY176" t="str">
            <v>-1</v>
          </cell>
          <cell r="BZ176" t="str">
            <v/>
          </cell>
        </row>
        <row r="177">
          <cell r="B177" t="str">
            <v>利辛段</v>
          </cell>
          <cell r="C177" t="str">
            <v>淮河流域</v>
          </cell>
          <cell r="D177" t="str">
            <v>安徽省</v>
          </cell>
          <cell r="E177" t="str">
            <v>亳州市</v>
          </cell>
          <cell r="F177" t="str">
            <v>亳州市</v>
          </cell>
          <cell r="G177" t="str">
            <v>利辛县、涡阳县</v>
          </cell>
          <cell r="H177" t="str">
            <v>安徽省</v>
          </cell>
          <cell r="I177" t="str">
            <v>亳州市</v>
          </cell>
          <cell r="J177" t="str">
            <v>一级</v>
          </cell>
          <cell r="K177" t="str">
            <v>淮河水系</v>
          </cell>
          <cell r="L177" t="str">
            <v>河流</v>
          </cell>
          <cell r="M177" t="str">
            <v>西淝河</v>
          </cell>
          <cell r="N177" t="str">
            <v>14511130113</v>
          </cell>
          <cell r="O177" t="str">
            <v>淮河</v>
          </cell>
        </row>
        <row r="177">
          <cell r="S177" t="str">
            <v>西淝河(上段)利辛农业用水区</v>
          </cell>
          <cell r="T177" t="str">
            <v>保留</v>
          </cell>
          <cell r="U177" t="str">
            <v>—</v>
          </cell>
          <cell r="V177">
            <v>116.1409</v>
          </cell>
          <cell r="W177">
            <v>33.1025</v>
          </cell>
          <cell r="X177" t="str">
            <v>十三五,十四五</v>
          </cell>
          <cell r="Y177" t="str">
            <v>有</v>
          </cell>
          <cell r="Z177" t="str">
            <v>固定站</v>
          </cell>
          <cell r="AA177" t="str">
            <v>2023</v>
          </cell>
          <cell r="AB177" t="str">
            <v>10</v>
          </cell>
          <cell r="AC177">
            <v>21</v>
          </cell>
          <cell r="AD177" t="str">
            <v>Ⅲ</v>
          </cell>
          <cell r="AE177" t="str">
            <v>Ⅲ</v>
          </cell>
          <cell r="AF177" t="str">
            <v>Ⅲ</v>
          </cell>
          <cell r="AG177" t="str">
            <v>-</v>
          </cell>
          <cell r="AH177" t="str">
            <v>-</v>
          </cell>
          <cell r="AI177" t="str">
            <v>-</v>
          </cell>
          <cell r="AJ177" t="str">
            <v>溶解氧、五日生化需氧量、化学需氧量、高锰酸盐指数</v>
          </cell>
          <cell r="AK177" t="str">
            <v>溶解氧、化学需氧量、高锰酸盐指数</v>
          </cell>
          <cell r="AL177" t="str">
            <v>五日生化需氧量、化学需氧量、高锰酸盐指数</v>
          </cell>
          <cell r="AM177" t="str">
            <v>2023-10-18</v>
          </cell>
          <cell r="AN177" t="str">
            <v>-1</v>
          </cell>
          <cell r="AO177" t="str">
            <v>22.7</v>
          </cell>
          <cell r="AP177" t="str">
            <v>-1</v>
          </cell>
          <cell r="AQ177" t="str">
            <v>-1</v>
          </cell>
          <cell r="AR177" t="str">
            <v>95.0</v>
          </cell>
          <cell r="AS177" t="str">
            <v>-1</v>
          </cell>
          <cell r="AT177" t="str">
            <v>-1</v>
          </cell>
          <cell r="AU177" t="str">
            <v>8</v>
          </cell>
          <cell r="AV177" t="str">
            <v>5.3</v>
          </cell>
          <cell r="AW177" t="str">
            <v>4.6</v>
          </cell>
          <cell r="AX177" t="str">
            <v>17.3</v>
          </cell>
          <cell r="AY177" t="str">
            <v>3.4</v>
          </cell>
          <cell r="AZ177" t="str">
            <v>0.05</v>
          </cell>
          <cell r="BA177" t="str">
            <v>0.040</v>
          </cell>
          <cell r="BB177" t="str">
            <v>1.10</v>
          </cell>
          <cell r="BC177" t="str">
            <v>0.00004</v>
          </cell>
          <cell r="BD177" t="str">
            <v>0.0004</v>
          </cell>
          <cell r="BE177" t="str">
            <v>0.983</v>
          </cell>
          <cell r="BF177" t="str">
            <v>0.0002</v>
          </cell>
          <cell r="BG177" t="str">
            <v>0.0009</v>
          </cell>
          <cell r="BH177" t="str">
            <v>0.00002</v>
          </cell>
          <cell r="BI177" t="str">
            <v>0.00002</v>
          </cell>
          <cell r="BJ177" t="str">
            <v>0.010</v>
          </cell>
          <cell r="BK177" t="str">
            <v>0.0005</v>
          </cell>
          <cell r="BL177" t="str">
            <v>0.002</v>
          </cell>
          <cell r="BM177" t="str">
            <v>0.0006</v>
          </cell>
          <cell r="BN177" t="str">
            <v>0.005</v>
          </cell>
          <cell r="BO177" t="str">
            <v>0.02</v>
          </cell>
          <cell r="BP177" t="str">
            <v>0.005</v>
          </cell>
          <cell r="BQ177" t="str">
            <v>-1</v>
          </cell>
          <cell r="BR177" t="str">
            <v>-1</v>
          </cell>
          <cell r="BS177" t="str">
            <v>8.2</v>
          </cell>
          <cell r="BT177" t="str">
            <v>-1</v>
          </cell>
          <cell r="BU177" t="str">
            <v>-1</v>
          </cell>
          <cell r="BV177" t="str">
            <v>-1</v>
          </cell>
          <cell r="BW177" t="str">
            <v>-1</v>
          </cell>
          <cell r="BX177" t="str">
            <v>-1</v>
          </cell>
          <cell r="BY177" t="str">
            <v>-1</v>
          </cell>
          <cell r="BZ177" t="str">
            <v/>
          </cell>
        </row>
        <row r="178">
          <cell r="B178" t="str">
            <v>阚町闸上</v>
          </cell>
          <cell r="C178" t="str">
            <v>淮河流域</v>
          </cell>
          <cell r="D178" t="str">
            <v>安徽省</v>
          </cell>
          <cell r="E178" t="str">
            <v>亳州市</v>
          </cell>
          <cell r="F178" t="str">
            <v>亳州市</v>
          </cell>
          <cell r="G178" t="str">
            <v>利辛县</v>
          </cell>
          <cell r="H178" t="str">
            <v>安徽省</v>
          </cell>
          <cell r="I178" t="str">
            <v>亳州市</v>
          </cell>
          <cell r="J178" t="str">
            <v>一级</v>
          </cell>
          <cell r="K178" t="str">
            <v>淮河水系</v>
          </cell>
          <cell r="L178" t="str">
            <v>河流</v>
          </cell>
          <cell r="M178" t="str">
            <v>茨淮新河</v>
          </cell>
          <cell r="N178" t="str">
            <v>14511130109</v>
          </cell>
          <cell r="O178" t="str">
            <v>淮河</v>
          </cell>
        </row>
        <row r="178">
          <cell r="S178" t="str">
            <v>茨淮新河阜阳、利辛饮用、农业用水区</v>
          </cell>
          <cell r="T178" t="str">
            <v>新增</v>
          </cell>
          <cell r="U178" t="str">
            <v>—</v>
          </cell>
          <cell r="V178">
            <v>116.3147</v>
          </cell>
          <cell r="W178">
            <v>33.0229</v>
          </cell>
          <cell r="X178" t="str">
            <v>十四五</v>
          </cell>
          <cell r="Y178" t="str">
            <v>没有</v>
          </cell>
          <cell r="Z178" t="str">
            <v>-</v>
          </cell>
          <cell r="AA178" t="str">
            <v>2023</v>
          </cell>
          <cell r="AB178" t="str">
            <v>10</v>
          </cell>
          <cell r="AC178">
            <v>21</v>
          </cell>
          <cell r="AD178" t="str">
            <v>Ⅱ</v>
          </cell>
          <cell r="AE178" t="str">
            <v>Ⅲ</v>
          </cell>
          <cell r="AF178" t="str">
            <v>Ⅲ</v>
          </cell>
          <cell r="AG178" t="str">
            <v>-</v>
          </cell>
          <cell r="AH178" t="str">
            <v>-</v>
          </cell>
          <cell r="AI178" t="str">
            <v>-</v>
          </cell>
          <cell r="AJ178" t="str">
            <v>高锰酸盐指数、总磷</v>
          </cell>
          <cell r="AK178" t="str">
            <v>高锰酸盐指数</v>
          </cell>
          <cell r="AL178" t="str">
            <v>五日生化需氧量、化学需氧量、高锰酸盐指数</v>
          </cell>
          <cell r="AM178" t="str">
            <v>2023-10-09</v>
          </cell>
          <cell r="AN178" t="str">
            <v>-1</v>
          </cell>
          <cell r="AO178" t="str">
            <v>21.4</v>
          </cell>
          <cell r="AP178" t="str">
            <v>-1</v>
          </cell>
          <cell r="AQ178" t="str">
            <v>-1</v>
          </cell>
          <cell r="AR178" t="str">
            <v>125.0</v>
          </cell>
          <cell r="AS178" t="str">
            <v>-1</v>
          </cell>
          <cell r="AT178" t="str">
            <v>-1</v>
          </cell>
          <cell r="AU178" t="str">
            <v>8</v>
          </cell>
          <cell r="AV178" t="str">
            <v>7.9</v>
          </cell>
          <cell r="AW178" t="str">
            <v>3.5</v>
          </cell>
          <cell r="AX178" t="str">
            <v>13.2</v>
          </cell>
          <cell r="AY178" t="str">
            <v>1.7</v>
          </cell>
          <cell r="AZ178" t="str">
            <v>0.14</v>
          </cell>
          <cell r="BA178" t="str">
            <v>0.055</v>
          </cell>
          <cell r="BB178" t="str">
            <v>4.18</v>
          </cell>
          <cell r="BC178" t="str">
            <v>0.0005</v>
          </cell>
          <cell r="BD178" t="str">
            <v>0.025</v>
          </cell>
          <cell r="BE178" t="str">
            <v>0.861</v>
          </cell>
          <cell r="BF178" t="str">
            <v>0.0002</v>
          </cell>
          <cell r="BG178" t="str">
            <v>0.0002</v>
          </cell>
          <cell r="BH178" t="str">
            <v>0.00002</v>
          </cell>
          <cell r="BI178" t="str">
            <v>0.00005</v>
          </cell>
          <cell r="BJ178" t="str">
            <v>0.002</v>
          </cell>
          <cell r="BK178" t="str">
            <v>0.001</v>
          </cell>
          <cell r="BL178" t="str">
            <v>0.002</v>
          </cell>
          <cell r="BM178" t="str">
            <v>0.0002</v>
          </cell>
          <cell r="BN178" t="str">
            <v>0.005</v>
          </cell>
          <cell r="BO178" t="str">
            <v>0.10</v>
          </cell>
          <cell r="BP178" t="str">
            <v>0.005</v>
          </cell>
          <cell r="BQ178" t="str">
            <v>-1</v>
          </cell>
          <cell r="BR178" t="str">
            <v>-1</v>
          </cell>
          <cell r="BS178" t="str">
            <v>16.1</v>
          </cell>
          <cell r="BT178" t="str">
            <v>-1</v>
          </cell>
          <cell r="BU178" t="str">
            <v>-1</v>
          </cell>
          <cell r="BV178" t="str">
            <v>-1</v>
          </cell>
          <cell r="BW178" t="str">
            <v>-1</v>
          </cell>
          <cell r="BX178" t="str">
            <v>-1</v>
          </cell>
          <cell r="BY178" t="str">
            <v>-1</v>
          </cell>
          <cell r="BZ178" t="str">
            <v/>
          </cell>
        </row>
        <row r="179">
          <cell r="B179" t="str">
            <v>小洪河入涡河口</v>
          </cell>
          <cell r="C179" t="str">
            <v>淮河流域</v>
          </cell>
          <cell r="D179" t="str">
            <v>安徽省</v>
          </cell>
          <cell r="E179" t="str">
            <v>亳州市</v>
          </cell>
          <cell r="F179" t="str">
            <v>亳州市</v>
          </cell>
          <cell r="G179" t="str">
            <v>谯城区</v>
          </cell>
          <cell r="H179" t="str">
            <v>安徽省</v>
          </cell>
          <cell r="I179" t="str">
            <v>亳州市</v>
          </cell>
          <cell r="J179" t="str">
            <v>二级</v>
          </cell>
          <cell r="K179" t="str">
            <v>淮河水系</v>
          </cell>
          <cell r="L179" t="str">
            <v>河流</v>
          </cell>
          <cell r="M179" t="str">
            <v>大沙河（小洪河）</v>
          </cell>
          <cell r="N179" t="str">
            <v>14511130031</v>
          </cell>
          <cell r="O179" t="str">
            <v>涡河</v>
          </cell>
        </row>
        <row r="179">
          <cell r="S179" t="str">
            <v>小洪河亳州农业用水区</v>
          </cell>
          <cell r="T179" t="str">
            <v>新增</v>
          </cell>
          <cell r="U179" t="str">
            <v>—</v>
          </cell>
          <cell r="V179">
            <v>115.7558</v>
          </cell>
          <cell r="W179">
            <v>33.8881</v>
          </cell>
          <cell r="X179" t="str">
            <v>十四五</v>
          </cell>
          <cell r="Y179" t="str">
            <v>没有</v>
          </cell>
          <cell r="Z179" t="str">
            <v>-</v>
          </cell>
          <cell r="AA179" t="str">
            <v>2023</v>
          </cell>
          <cell r="AB179" t="str">
            <v>10</v>
          </cell>
          <cell r="AC179">
            <v>21</v>
          </cell>
          <cell r="AD179" t="str">
            <v>Ⅳ</v>
          </cell>
          <cell r="AE179" t="str">
            <v>Ⅴ</v>
          </cell>
          <cell r="AF179" t="str">
            <v>Ⅲ</v>
          </cell>
          <cell r="AG179" t="str">
            <v>高锰酸盐指数（0.02）</v>
          </cell>
          <cell r="AH179" t="str">
            <v>化学需氧量（0.5）、高锰酸盐指数（0.4）</v>
          </cell>
          <cell r="AI179" t="str">
            <v>-</v>
          </cell>
          <cell r="AJ179" t="str">
            <v>高锰酸盐指数</v>
          </cell>
          <cell r="AK179" t="str">
            <v>化学需氧量</v>
          </cell>
          <cell r="AL179" t="str">
            <v>化学需氧量、高锰酸盐指数</v>
          </cell>
          <cell r="AM179" t="str">
            <v>2023-10-10</v>
          </cell>
          <cell r="AN179" t="str">
            <v>-1</v>
          </cell>
          <cell r="AO179" t="str">
            <v>22.9</v>
          </cell>
          <cell r="AP179" t="str">
            <v>-1</v>
          </cell>
          <cell r="AQ179" t="str">
            <v>-1</v>
          </cell>
          <cell r="AR179" t="str">
            <v>108.0</v>
          </cell>
          <cell r="AS179" t="str">
            <v>-1</v>
          </cell>
          <cell r="AT179" t="str">
            <v>-1</v>
          </cell>
          <cell r="AU179" t="str">
            <v>8</v>
          </cell>
          <cell r="AV179" t="str">
            <v>6.9</v>
          </cell>
          <cell r="AW179" t="str">
            <v>6.1</v>
          </cell>
          <cell r="AX179" t="str">
            <v>18.0</v>
          </cell>
          <cell r="AY179" t="str">
            <v>1.8</v>
          </cell>
          <cell r="AZ179" t="str">
            <v>0.21</v>
          </cell>
          <cell r="BA179" t="str">
            <v>0.067</v>
          </cell>
          <cell r="BB179" t="str">
            <v>1.14</v>
          </cell>
          <cell r="BC179" t="str">
            <v>0.0005</v>
          </cell>
          <cell r="BD179" t="str">
            <v>0.025</v>
          </cell>
          <cell r="BE179" t="str">
            <v>0.776</v>
          </cell>
          <cell r="BF179" t="str">
            <v>0.0002</v>
          </cell>
          <cell r="BG179" t="str">
            <v>0.0002</v>
          </cell>
          <cell r="BH179" t="str">
            <v>0.00002</v>
          </cell>
          <cell r="BI179" t="str">
            <v>0.00005</v>
          </cell>
          <cell r="BJ179" t="str">
            <v>0.002</v>
          </cell>
          <cell r="BK179" t="str">
            <v>0.001</v>
          </cell>
          <cell r="BL179" t="str">
            <v>0.002</v>
          </cell>
          <cell r="BM179" t="str">
            <v>0.0002</v>
          </cell>
          <cell r="BN179" t="str">
            <v>0.005</v>
          </cell>
          <cell r="BO179" t="str">
            <v>0.09</v>
          </cell>
          <cell r="BP179" t="str">
            <v>0.005</v>
          </cell>
          <cell r="BQ179" t="str">
            <v>-1</v>
          </cell>
          <cell r="BR179" t="str">
            <v>-1</v>
          </cell>
          <cell r="BS179" t="str">
            <v>16.2</v>
          </cell>
          <cell r="BT179" t="str">
            <v>-1</v>
          </cell>
          <cell r="BU179" t="str">
            <v>-1</v>
          </cell>
          <cell r="BV179" t="str">
            <v>-1</v>
          </cell>
          <cell r="BW179" t="str">
            <v>-1</v>
          </cell>
          <cell r="BX179" t="str">
            <v>-1</v>
          </cell>
          <cell r="BY179" t="str">
            <v>-1</v>
          </cell>
          <cell r="BZ179" t="str">
            <v/>
          </cell>
        </row>
        <row r="180">
          <cell r="B180" t="str">
            <v>赵王河入涡河口</v>
          </cell>
          <cell r="C180" t="str">
            <v>淮河流域</v>
          </cell>
          <cell r="D180" t="str">
            <v>安徽省</v>
          </cell>
          <cell r="E180" t="str">
            <v>亳州市</v>
          </cell>
          <cell r="F180" t="str">
            <v>亳州市</v>
          </cell>
          <cell r="G180" t="str">
            <v>谯城区</v>
          </cell>
          <cell r="H180" t="str">
            <v>安徽省</v>
          </cell>
          <cell r="I180" t="str">
            <v>亳州市</v>
          </cell>
          <cell r="J180" t="str">
            <v>二级</v>
          </cell>
          <cell r="K180" t="str">
            <v>淮河水系</v>
          </cell>
          <cell r="L180" t="str">
            <v>河流</v>
          </cell>
          <cell r="M180" t="str">
            <v>赵王河</v>
          </cell>
          <cell r="N180" t="str">
            <v>14511130117</v>
          </cell>
          <cell r="O180" t="str">
            <v>涡河</v>
          </cell>
        </row>
        <row r="180">
          <cell r="S180" t="str">
            <v>赵王河亳州农业用水区</v>
          </cell>
          <cell r="T180" t="str">
            <v>新增</v>
          </cell>
          <cell r="U180" t="str">
            <v>—</v>
          </cell>
          <cell r="V180">
            <v>115.9383</v>
          </cell>
          <cell r="W180">
            <v>33.6881</v>
          </cell>
          <cell r="X180" t="str">
            <v>十四五</v>
          </cell>
          <cell r="Y180" t="str">
            <v>没有</v>
          </cell>
          <cell r="Z180" t="str">
            <v>-</v>
          </cell>
          <cell r="AA180" t="str">
            <v>2023</v>
          </cell>
          <cell r="AB180" t="str">
            <v>10</v>
          </cell>
          <cell r="AC180">
            <v>21</v>
          </cell>
          <cell r="AD180" t="str">
            <v>Ⅲ</v>
          </cell>
          <cell r="AE180" t="str">
            <v>Ⅲ</v>
          </cell>
          <cell r="AF180" t="str">
            <v>Ⅲ</v>
          </cell>
          <cell r="AG180" t="str">
            <v>-</v>
          </cell>
          <cell r="AH180" t="str">
            <v>-</v>
          </cell>
          <cell r="AI180" t="str">
            <v>-</v>
          </cell>
          <cell r="AJ180" t="str">
            <v>溶解氧、氨氮、总磷</v>
          </cell>
          <cell r="AK180" t="str">
            <v>化学需氧量、高锰酸盐指数、总磷</v>
          </cell>
          <cell r="AL180" t="str">
            <v>化学需氧量、高锰酸盐指数</v>
          </cell>
          <cell r="AM180" t="str">
            <v>2023-10-08</v>
          </cell>
          <cell r="AN180" t="str">
            <v>-1</v>
          </cell>
          <cell r="AO180" t="str">
            <v>21.3</v>
          </cell>
          <cell r="AP180" t="str">
            <v>-1</v>
          </cell>
          <cell r="AQ180" t="str">
            <v>-1</v>
          </cell>
          <cell r="AR180" t="str">
            <v>125.0</v>
          </cell>
          <cell r="AS180" t="str">
            <v>-1</v>
          </cell>
          <cell r="AT180" t="str">
            <v>-1</v>
          </cell>
          <cell r="AU180" t="str">
            <v>8</v>
          </cell>
          <cell r="AV180" t="str">
            <v>5.1</v>
          </cell>
          <cell r="AW180" t="str">
            <v>4.0</v>
          </cell>
          <cell r="AX180" t="str">
            <v>13.0</v>
          </cell>
          <cell r="AY180" t="str">
            <v>1.8</v>
          </cell>
          <cell r="AZ180" t="str">
            <v>0.60</v>
          </cell>
          <cell r="BA180" t="str">
            <v>0.110</v>
          </cell>
          <cell r="BB180" t="str">
            <v>4.16</v>
          </cell>
          <cell r="BC180" t="str">
            <v>0.0005</v>
          </cell>
          <cell r="BD180" t="str">
            <v>0.025</v>
          </cell>
          <cell r="BE180" t="str">
            <v>0.840</v>
          </cell>
          <cell r="BF180" t="str">
            <v>0.0002</v>
          </cell>
          <cell r="BG180" t="str">
            <v>0.0002</v>
          </cell>
          <cell r="BH180" t="str">
            <v>0.00002</v>
          </cell>
          <cell r="BI180" t="str">
            <v>0.00005</v>
          </cell>
          <cell r="BJ180" t="str">
            <v>0.002</v>
          </cell>
          <cell r="BK180" t="str">
            <v>0.001</v>
          </cell>
          <cell r="BL180" t="str">
            <v>0.002</v>
          </cell>
          <cell r="BM180" t="str">
            <v>0.0002</v>
          </cell>
          <cell r="BN180" t="str">
            <v>0.005</v>
          </cell>
          <cell r="BO180" t="str">
            <v>0.08</v>
          </cell>
          <cell r="BP180" t="str">
            <v>0.005</v>
          </cell>
          <cell r="BQ180" t="str">
            <v>-1</v>
          </cell>
          <cell r="BR180" t="str">
            <v>-1</v>
          </cell>
          <cell r="BS180" t="str">
            <v>20.3</v>
          </cell>
          <cell r="BT180" t="str">
            <v>-1</v>
          </cell>
          <cell r="BU180" t="str">
            <v>-1</v>
          </cell>
          <cell r="BV180" t="str">
            <v>-1</v>
          </cell>
          <cell r="BW180" t="str">
            <v>-1</v>
          </cell>
          <cell r="BX180" t="str">
            <v>-1</v>
          </cell>
          <cell r="BY180" t="str">
            <v>-1</v>
          </cell>
          <cell r="BZ180" t="str">
            <v/>
          </cell>
        </row>
        <row r="181">
          <cell r="B181" t="str">
            <v>包河亳州市</v>
          </cell>
          <cell r="C181" t="str">
            <v>淮河流域</v>
          </cell>
          <cell r="D181" t="str">
            <v>安徽省</v>
          </cell>
          <cell r="E181" t="str">
            <v>亳州市</v>
          </cell>
          <cell r="F181" t="str">
            <v>亳州市</v>
          </cell>
          <cell r="G181" t="str">
            <v>涡阳县</v>
          </cell>
          <cell r="H181" t="str">
            <v>安徽省</v>
          </cell>
          <cell r="I181" t="str">
            <v>淮北市</v>
          </cell>
          <cell r="J181" t="str">
            <v>二级</v>
          </cell>
          <cell r="K181" t="str">
            <v>淮河水系</v>
          </cell>
          <cell r="L181" t="str">
            <v>河流</v>
          </cell>
          <cell r="M181" t="str">
            <v>包河</v>
          </cell>
          <cell r="N181" t="str">
            <v>14511130014</v>
          </cell>
          <cell r="O181" t="str">
            <v>浍河</v>
          </cell>
        </row>
        <row r="181">
          <cell r="S181" t="str">
            <v/>
          </cell>
          <cell r="T181" t="str">
            <v>新增</v>
          </cell>
          <cell r="U181" t="str">
            <v>市界（亳州市-淮北市）</v>
          </cell>
          <cell r="V181">
            <v>116.4865</v>
          </cell>
          <cell r="W181">
            <v>33.6683</v>
          </cell>
          <cell r="X181" t="str">
            <v>十四五</v>
          </cell>
          <cell r="Y181" t="str">
            <v>没有</v>
          </cell>
          <cell r="Z181" t="str">
            <v>-</v>
          </cell>
          <cell r="AA181" t="str">
            <v>2023</v>
          </cell>
          <cell r="AB181" t="str">
            <v>10</v>
          </cell>
          <cell r="AC181">
            <v>21</v>
          </cell>
          <cell r="AD181" t="str">
            <v>Ⅳ</v>
          </cell>
          <cell r="AE181" t="str">
            <v>Ⅳ</v>
          </cell>
          <cell r="AF181" t="str">
            <v>Ⅳ</v>
          </cell>
          <cell r="AG181" t="str">
            <v>高锰酸盐指数（0.3）</v>
          </cell>
          <cell r="AH181" t="str">
            <v>高锰酸盐指数（0.02）</v>
          </cell>
          <cell r="AI181" t="str">
            <v>化学需氧量（0.4）、氟化物（0.1）、高锰酸盐指数（0.1）</v>
          </cell>
          <cell r="AJ181" t="str">
            <v>高锰酸盐指数</v>
          </cell>
          <cell r="AK181" t="str">
            <v>高锰酸盐指数</v>
          </cell>
          <cell r="AL181" t="str">
            <v>化学需氧量、氟化物、高锰酸盐指数</v>
          </cell>
          <cell r="AM181" t="str">
            <v>2023-10-12</v>
          </cell>
          <cell r="AN181" t="str">
            <v>-1</v>
          </cell>
          <cell r="AO181" t="str">
            <v>21.5</v>
          </cell>
          <cell r="AP181" t="str">
            <v>-1</v>
          </cell>
          <cell r="AQ181" t="str">
            <v>-1</v>
          </cell>
          <cell r="AR181" t="str">
            <v>115.0</v>
          </cell>
          <cell r="AS181" t="str">
            <v>-1</v>
          </cell>
          <cell r="AT181" t="str">
            <v>-1</v>
          </cell>
          <cell r="AU181" t="str">
            <v>9</v>
          </cell>
          <cell r="AV181" t="str">
            <v>13.6</v>
          </cell>
          <cell r="AW181" t="str">
            <v>7.7</v>
          </cell>
          <cell r="AX181" t="str">
            <v>18.5</v>
          </cell>
          <cell r="AY181" t="str">
            <v>2.0</v>
          </cell>
          <cell r="AZ181" t="str">
            <v>0.10</v>
          </cell>
          <cell r="BA181" t="str">
            <v>0.040</v>
          </cell>
          <cell r="BB181" t="str">
            <v>2.67</v>
          </cell>
          <cell r="BC181" t="str">
            <v>0.0005</v>
          </cell>
          <cell r="BD181" t="str">
            <v>0.025</v>
          </cell>
          <cell r="BE181" t="str">
            <v>0.974</v>
          </cell>
          <cell r="BF181" t="str">
            <v>0.0002</v>
          </cell>
          <cell r="BG181" t="str">
            <v>0.0002</v>
          </cell>
          <cell r="BH181" t="str">
            <v>0.00002</v>
          </cell>
          <cell r="BI181" t="str">
            <v>0.00005</v>
          </cell>
          <cell r="BJ181" t="str">
            <v>0.002</v>
          </cell>
          <cell r="BK181" t="str">
            <v>0.001</v>
          </cell>
          <cell r="BL181" t="str">
            <v>0.002</v>
          </cell>
          <cell r="BM181" t="str">
            <v>0.0002</v>
          </cell>
          <cell r="BN181" t="str">
            <v>0.005</v>
          </cell>
          <cell r="BO181" t="str">
            <v>0.09</v>
          </cell>
          <cell r="BP181" t="str">
            <v>0.005</v>
          </cell>
          <cell r="BQ181" t="str">
            <v>-1</v>
          </cell>
          <cell r="BR181" t="str">
            <v>-1</v>
          </cell>
          <cell r="BS181" t="str">
            <v>26.0</v>
          </cell>
          <cell r="BT181" t="str">
            <v>-1</v>
          </cell>
          <cell r="BU181" t="str">
            <v>-1</v>
          </cell>
          <cell r="BV181" t="str">
            <v>-1</v>
          </cell>
          <cell r="BW181" t="str">
            <v>-1</v>
          </cell>
          <cell r="BX181" t="str">
            <v>-1</v>
          </cell>
          <cell r="BY181" t="str">
            <v>-1</v>
          </cell>
          <cell r="BZ181" t="str">
            <v/>
          </cell>
        </row>
        <row r="182">
          <cell r="B182" t="str">
            <v>北淝河亳州市</v>
          </cell>
          <cell r="C182" t="str">
            <v>淮河流域</v>
          </cell>
          <cell r="D182" t="str">
            <v>安徽省</v>
          </cell>
          <cell r="E182" t="str">
            <v>亳州市</v>
          </cell>
          <cell r="F182" t="str">
            <v>亳州市</v>
          </cell>
          <cell r="G182" t="str">
            <v>蒙城县、涡阳县</v>
          </cell>
          <cell r="H182" t="str">
            <v>安徽省</v>
          </cell>
          <cell r="I182" t="str">
            <v>蚌埠市</v>
          </cell>
          <cell r="J182" t="str">
            <v>一级</v>
          </cell>
          <cell r="K182" t="str">
            <v>淮河水系</v>
          </cell>
          <cell r="L182" t="str">
            <v>河流</v>
          </cell>
          <cell r="M182" t="str">
            <v>北淝河</v>
          </cell>
          <cell r="N182" t="str">
            <v>14511130017</v>
          </cell>
          <cell r="O182" t="str">
            <v>淮河</v>
          </cell>
        </row>
        <row r="182">
          <cell r="S182" t="str">
            <v/>
          </cell>
          <cell r="T182" t="str">
            <v>新增</v>
          </cell>
          <cell r="U182" t="str">
            <v>市界（亳州市-蚌埠市）</v>
          </cell>
          <cell r="V182">
            <v>116.8066</v>
          </cell>
          <cell r="W182">
            <v>33.3047</v>
          </cell>
          <cell r="X182" t="str">
            <v>十四五</v>
          </cell>
          <cell r="Y182" t="str">
            <v>没有</v>
          </cell>
          <cell r="Z182" t="str">
            <v>-</v>
          </cell>
          <cell r="AA182" t="str">
            <v>2023</v>
          </cell>
          <cell r="AB182" t="str">
            <v>10</v>
          </cell>
          <cell r="AC182">
            <v>21</v>
          </cell>
          <cell r="AD182" t="str">
            <v>Ⅱ</v>
          </cell>
          <cell r="AE182" t="str">
            <v>Ⅲ</v>
          </cell>
          <cell r="AF182" t="str">
            <v>Ⅱ</v>
          </cell>
          <cell r="AG182" t="str">
            <v>-</v>
          </cell>
          <cell r="AH182" t="str">
            <v>-</v>
          </cell>
          <cell r="AI182" t="str">
            <v>-</v>
          </cell>
          <cell r="AJ182" t="str">
            <v>溶解氧、高锰酸盐指数、氨氮、总磷</v>
          </cell>
          <cell r="AK182" t="str">
            <v>高锰酸盐指数</v>
          </cell>
          <cell r="AL182" t="str">
            <v>高锰酸盐指数、氨氮、总磷</v>
          </cell>
          <cell r="AM182" t="str">
            <v>2023-10-17</v>
          </cell>
          <cell r="AN182" t="str">
            <v>-1</v>
          </cell>
          <cell r="AO182" t="str">
            <v>21.4</v>
          </cell>
          <cell r="AP182" t="str">
            <v>-1</v>
          </cell>
          <cell r="AQ182" t="str">
            <v>-1</v>
          </cell>
          <cell r="AR182" t="str">
            <v>123.0</v>
          </cell>
          <cell r="AS182" t="str">
            <v>-1</v>
          </cell>
          <cell r="AT182" t="str">
            <v>-1</v>
          </cell>
          <cell r="AU182" t="str">
            <v>8</v>
          </cell>
          <cell r="AV182" t="str">
            <v>6.4</v>
          </cell>
          <cell r="AW182" t="str">
            <v>3.1</v>
          </cell>
          <cell r="AX182" t="str">
            <v>14.5</v>
          </cell>
          <cell r="AY182" t="str">
            <v>2.1</v>
          </cell>
          <cell r="AZ182" t="str">
            <v>0.20</v>
          </cell>
          <cell r="BA182" t="str">
            <v>0.030</v>
          </cell>
          <cell r="BB182" t="str">
            <v>0.93</v>
          </cell>
          <cell r="BC182" t="str">
            <v>0.004</v>
          </cell>
          <cell r="BD182" t="str">
            <v>0.005</v>
          </cell>
          <cell r="BE182" t="str">
            <v>0.868</v>
          </cell>
          <cell r="BF182" t="str">
            <v>0.0002</v>
          </cell>
          <cell r="BG182" t="str">
            <v>0.0032</v>
          </cell>
          <cell r="BH182" t="str">
            <v>0.00002</v>
          </cell>
          <cell r="BI182" t="str">
            <v>0.00002</v>
          </cell>
          <cell r="BJ182" t="str">
            <v>0.002</v>
          </cell>
          <cell r="BK182" t="str">
            <v>0.00004</v>
          </cell>
          <cell r="BL182" t="str">
            <v>0.0005</v>
          </cell>
          <cell r="BM182" t="str">
            <v>0.0002</v>
          </cell>
          <cell r="BN182" t="str">
            <v>0.005</v>
          </cell>
          <cell r="BO182" t="str">
            <v>0.02</v>
          </cell>
          <cell r="BP182" t="str">
            <v>0.005</v>
          </cell>
          <cell r="BQ182" t="str">
            <v>-1</v>
          </cell>
          <cell r="BR182" t="str">
            <v>-1</v>
          </cell>
          <cell r="BS182" t="str">
            <v>29.2</v>
          </cell>
          <cell r="BT182" t="str">
            <v>-1</v>
          </cell>
          <cell r="BU182" t="str">
            <v>-1</v>
          </cell>
          <cell r="BV182" t="str">
            <v>-1</v>
          </cell>
          <cell r="BW182" t="str">
            <v>-1</v>
          </cell>
          <cell r="BX182" t="str">
            <v>-1</v>
          </cell>
          <cell r="BY182" t="str">
            <v>-1</v>
          </cell>
          <cell r="BZ182" t="str">
            <v/>
          </cell>
        </row>
        <row r="183">
          <cell r="B183" t="str">
            <v>西淝河亳州市</v>
          </cell>
          <cell r="C183" t="str">
            <v>淮河流域</v>
          </cell>
          <cell r="D183" t="str">
            <v>安徽省</v>
          </cell>
          <cell r="E183" t="str">
            <v>亳州市</v>
          </cell>
          <cell r="F183" t="str">
            <v>亳州市</v>
          </cell>
          <cell r="G183" t="str">
            <v>利辛县、颍东区</v>
          </cell>
          <cell r="H183" t="str">
            <v>安徽省</v>
          </cell>
          <cell r="I183" t="str">
            <v>亳州市</v>
          </cell>
          <cell r="J183" t="str">
            <v>一级</v>
          </cell>
          <cell r="K183" t="str">
            <v>淮河水系</v>
          </cell>
          <cell r="L183" t="str">
            <v>河流</v>
          </cell>
          <cell r="M183" t="str">
            <v>西淝河</v>
          </cell>
          <cell r="N183" t="str">
            <v>14511130113</v>
          </cell>
          <cell r="O183" t="str">
            <v>淮河</v>
          </cell>
        </row>
        <row r="183">
          <cell r="S183" t="str">
            <v/>
          </cell>
          <cell r="T183" t="str">
            <v>新增</v>
          </cell>
          <cell r="U183" t="str">
            <v>市界（亳州市-淮南市）</v>
          </cell>
          <cell r="V183">
            <v>116.3884</v>
          </cell>
          <cell r="W183">
            <v>32.8962</v>
          </cell>
          <cell r="X183" t="str">
            <v>十四五</v>
          </cell>
          <cell r="Y183" t="str">
            <v>没有</v>
          </cell>
          <cell r="Z183" t="str">
            <v>-</v>
          </cell>
          <cell r="AA183" t="str">
            <v>2023</v>
          </cell>
          <cell r="AB183" t="str">
            <v>10</v>
          </cell>
          <cell r="AC183">
            <v>21</v>
          </cell>
          <cell r="AD183" t="str">
            <v>Ⅳ</v>
          </cell>
          <cell r="AE183" t="str">
            <v>Ⅲ</v>
          </cell>
          <cell r="AF183" t="str">
            <v>Ⅲ</v>
          </cell>
          <cell r="AG183" t="str">
            <v>氟化物（0.1）</v>
          </cell>
          <cell r="AH183" t="str">
            <v>-</v>
          </cell>
          <cell r="AI183" t="str">
            <v>-</v>
          </cell>
          <cell r="AJ183" t="str">
            <v>氟化物</v>
          </cell>
          <cell r="AK183" t="str">
            <v>高锰酸盐指数、总磷</v>
          </cell>
          <cell r="AL183" t="str">
            <v>五日生化需氧量、化学需氧量、高锰酸盐指数</v>
          </cell>
          <cell r="AM183" t="str">
            <v>2023-10-09</v>
          </cell>
          <cell r="AN183" t="str">
            <v>-1</v>
          </cell>
          <cell r="AO183" t="str">
            <v>21.1</v>
          </cell>
          <cell r="AP183" t="str">
            <v>-1</v>
          </cell>
          <cell r="AQ183" t="str">
            <v>-1</v>
          </cell>
          <cell r="AR183" t="str">
            <v>91.2</v>
          </cell>
          <cell r="AS183" t="str">
            <v>-1</v>
          </cell>
          <cell r="AT183" t="str">
            <v>-1</v>
          </cell>
          <cell r="AU183" t="str">
            <v>8</v>
          </cell>
          <cell r="AV183" t="str">
            <v>5.3</v>
          </cell>
          <cell r="AW183" t="str">
            <v>4.5</v>
          </cell>
          <cell r="AX183" t="str">
            <v>15.5</v>
          </cell>
          <cell r="AY183" t="str">
            <v>1.8</v>
          </cell>
          <cell r="AZ183" t="str">
            <v>0.20</v>
          </cell>
          <cell r="BA183" t="str">
            <v>0.070</v>
          </cell>
          <cell r="BB183" t="str">
            <v>1.21</v>
          </cell>
          <cell r="BC183" t="str">
            <v>0.0005</v>
          </cell>
          <cell r="BD183" t="str">
            <v>0.025</v>
          </cell>
          <cell r="BE183" t="str">
            <v>1.140</v>
          </cell>
          <cell r="BF183" t="str">
            <v>0.0002</v>
          </cell>
          <cell r="BG183" t="str">
            <v>0.0002</v>
          </cell>
          <cell r="BH183" t="str">
            <v>0.00002</v>
          </cell>
          <cell r="BI183" t="str">
            <v>0.00005</v>
          </cell>
          <cell r="BJ183" t="str">
            <v>0.002</v>
          </cell>
          <cell r="BK183" t="str">
            <v>0.001</v>
          </cell>
          <cell r="BL183" t="str">
            <v>0.002</v>
          </cell>
          <cell r="BM183" t="str">
            <v>0.0002</v>
          </cell>
          <cell r="BN183" t="str">
            <v>0.005</v>
          </cell>
          <cell r="BO183" t="str">
            <v>0.10</v>
          </cell>
          <cell r="BP183" t="str">
            <v>0.005</v>
          </cell>
          <cell r="BQ183" t="str">
            <v>-1</v>
          </cell>
          <cell r="BR183" t="str">
            <v>-1</v>
          </cell>
          <cell r="BS183" t="str">
            <v>20.0</v>
          </cell>
          <cell r="BT183" t="str">
            <v>-1</v>
          </cell>
          <cell r="BU183" t="str">
            <v>-1</v>
          </cell>
          <cell r="BV183" t="str">
            <v>-1</v>
          </cell>
          <cell r="BW183" t="str">
            <v>-1</v>
          </cell>
          <cell r="BX183" t="str">
            <v>-1</v>
          </cell>
          <cell r="BY183" t="str">
            <v>-1</v>
          </cell>
          <cell r="BZ183" t="str">
            <v/>
          </cell>
        </row>
        <row r="184">
          <cell r="B184" t="str">
            <v>立仓</v>
          </cell>
          <cell r="C184" t="str">
            <v>淮河流域</v>
          </cell>
          <cell r="D184" t="str">
            <v>安徽省</v>
          </cell>
          <cell r="E184" t="str">
            <v>亳州市</v>
          </cell>
          <cell r="F184" t="str">
            <v>亳州市</v>
          </cell>
          <cell r="G184" t="str">
            <v>蒙城县</v>
          </cell>
          <cell r="H184" t="str">
            <v>安徽省</v>
          </cell>
          <cell r="I184" t="str">
            <v>亳州市</v>
          </cell>
          <cell r="J184" t="str">
            <v>一级</v>
          </cell>
          <cell r="K184" t="str">
            <v>淮河水系</v>
          </cell>
          <cell r="L184" t="str">
            <v>河流</v>
          </cell>
          <cell r="M184" t="str">
            <v>芡河</v>
          </cell>
          <cell r="N184" t="str">
            <v>14511130107</v>
          </cell>
          <cell r="O184" t="str">
            <v>淮河</v>
          </cell>
        </row>
        <row r="184">
          <cell r="S184" t="str">
            <v>芡河亳州、蚌埠保留区</v>
          </cell>
          <cell r="T184" t="str">
            <v>新增</v>
          </cell>
          <cell r="U184" t="str">
            <v>—</v>
          </cell>
          <cell r="V184">
            <v>116.7103</v>
          </cell>
          <cell r="W184">
            <v>33.0158</v>
          </cell>
          <cell r="X184" t="str">
            <v>十四五</v>
          </cell>
          <cell r="Y184" t="str">
            <v>没有</v>
          </cell>
          <cell r="Z184" t="str">
            <v>-</v>
          </cell>
          <cell r="AA184" t="str">
            <v>2023</v>
          </cell>
          <cell r="AB184" t="str">
            <v>10</v>
          </cell>
          <cell r="AC184">
            <v>21</v>
          </cell>
          <cell r="AD184" t="str">
            <v>Ⅲ</v>
          </cell>
          <cell r="AE184" t="str">
            <v>Ⅲ</v>
          </cell>
          <cell r="AF184" t="str">
            <v>Ⅱ</v>
          </cell>
          <cell r="AG184" t="str">
            <v>-</v>
          </cell>
          <cell r="AH184" t="str">
            <v>-</v>
          </cell>
          <cell r="AI184" t="str">
            <v>-</v>
          </cell>
          <cell r="AJ184" t="str">
            <v>高锰酸盐指数</v>
          </cell>
          <cell r="AK184" t="str">
            <v>高锰酸盐指数、总磷</v>
          </cell>
          <cell r="AL184" t="str">
            <v>溶解氧、高锰酸盐指数、氨氮、总磷</v>
          </cell>
          <cell r="AM184" t="str">
            <v>2023-10-07</v>
          </cell>
          <cell r="AN184" t="str">
            <v>-1</v>
          </cell>
          <cell r="AO184" t="str">
            <v>20.4</v>
          </cell>
          <cell r="AP184" t="str">
            <v>-1</v>
          </cell>
          <cell r="AQ184" t="str">
            <v>-1</v>
          </cell>
          <cell r="AR184" t="str">
            <v>103.0</v>
          </cell>
          <cell r="AS184" t="str">
            <v>-1</v>
          </cell>
          <cell r="AT184" t="str">
            <v>-1</v>
          </cell>
          <cell r="AU184" t="str">
            <v>8</v>
          </cell>
          <cell r="AV184" t="str">
            <v>7.9</v>
          </cell>
          <cell r="AW184" t="str">
            <v>4.5</v>
          </cell>
          <cell r="AX184" t="str">
            <v>13.0</v>
          </cell>
          <cell r="AY184" t="str">
            <v>1.6</v>
          </cell>
          <cell r="AZ184" t="str">
            <v>0.17</v>
          </cell>
          <cell r="BA184" t="str">
            <v>0.070</v>
          </cell>
          <cell r="BB184" t="str">
            <v>1.38</v>
          </cell>
          <cell r="BC184" t="str">
            <v>0.0005</v>
          </cell>
          <cell r="BD184" t="str">
            <v>0.025</v>
          </cell>
          <cell r="BE184" t="str">
            <v>0.910</v>
          </cell>
          <cell r="BF184" t="str">
            <v>0.0002</v>
          </cell>
          <cell r="BG184" t="str">
            <v>0.0002</v>
          </cell>
          <cell r="BH184" t="str">
            <v>0.00002</v>
          </cell>
          <cell r="BI184" t="str">
            <v>0.00005</v>
          </cell>
          <cell r="BJ184" t="str">
            <v>0.002</v>
          </cell>
          <cell r="BK184" t="str">
            <v>0.001</v>
          </cell>
          <cell r="BL184" t="str">
            <v>0.002</v>
          </cell>
          <cell r="BM184" t="str">
            <v>0.0005</v>
          </cell>
          <cell r="BN184" t="str">
            <v>0.005</v>
          </cell>
          <cell r="BO184" t="str">
            <v>0.08</v>
          </cell>
          <cell r="BP184" t="str">
            <v>0.005</v>
          </cell>
          <cell r="BQ184" t="str">
            <v>-1</v>
          </cell>
          <cell r="BR184" t="str">
            <v>-1</v>
          </cell>
          <cell r="BS184" t="str">
            <v>38.8</v>
          </cell>
          <cell r="BT184" t="str">
            <v>-1</v>
          </cell>
          <cell r="BU184" t="str">
            <v>-1</v>
          </cell>
          <cell r="BV184" t="str">
            <v>-1</v>
          </cell>
          <cell r="BW184" t="str">
            <v>-1</v>
          </cell>
          <cell r="BX184" t="str">
            <v>-1</v>
          </cell>
          <cell r="BY184" t="str">
            <v>-1</v>
          </cell>
          <cell r="BZ184" t="str">
            <v/>
          </cell>
        </row>
        <row r="185">
          <cell r="B185" t="str">
            <v>香口（右岸）</v>
          </cell>
          <cell r="C185" t="str">
            <v>长江流域</v>
          </cell>
          <cell r="D185" t="str">
            <v>江西省</v>
          </cell>
          <cell r="E185" t="str">
            <v>九江市</v>
          </cell>
          <cell r="F185" t="str">
            <v>九江市</v>
          </cell>
          <cell r="G185" t="str">
            <v>湖口县、彭泽县</v>
          </cell>
          <cell r="H185" t="str">
            <v>安徽省</v>
          </cell>
          <cell r="I185" t="str">
            <v>池州市</v>
          </cell>
          <cell r="J185" t="str">
            <v>干流</v>
          </cell>
          <cell r="K185" t="str">
            <v>长江水系</v>
          </cell>
          <cell r="L185" t="str">
            <v>河流</v>
          </cell>
          <cell r="M185" t="str">
            <v>长江</v>
          </cell>
          <cell r="N185" t="str">
            <v>14502050481</v>
          </cell>
          <cell r="O185" t="str">
            <v>东海</v>
          </cell>
        </row>
        <row r="185">
          <cell r="S185" t="str">
            <v>长江湖口、彭泽保留区(右岸)/长江彭泽保留区(右岸)/长江彭泽工业用水区/长江彭泽饮用水源区/长江赣皖缓冲区(右岸)</v>
          </cell>
          <cell r="T185" t="str">
            <v>保留</v>
          </cell>
          <cell r="U185" t="str">
            <v>省界（赣-皖）</v>
          </cell>
          <cell r="V185">
            <v>116.7772</v>
          </cell>
          <cell r="W185">
            <v>30.074</v>
          </cell>
          <cell r="X185" t="str">
            <v>十二五,十三五,十四五</v>
          </cell>
          <cell r="Y185" t="str">
            <v>有</v>
          </cell>
          <cell r="Z185" t="str">
            <v>固定站</v>
          </cell>
          <cell r="AA185" t="str">
            <v>2023</v>
          </cell>
          <cell r="AB185" t="str">
            <v>10</v>
          </cell>
          <cell r="AC185">
            <v>21</v>
          </cell>
          <cell r="AD185" t="str">
            <v>Ⅱ</v>
          </cell>
          <cell r="AE185" t="str">
            <v>Ⅱ</v>
          </cell>
          <cell r="AF185" t="str">
            <v>Ⅱ</v>
          </cell>
          <cell r="AG185" t="str">
            <v>-</v>
          </cell>
          <cell r="AH185" t="str">
            <v>-</v>
          </cell>
          <cell r="AI185" t="str">
            <v>-</v>
          </cell>
          <cell r="AJ185" t="str">
            <v>溶解氧、总磷</v>
          </cell>
          <cell r="AK185" t="str">
            <v>溶解氧</v>
          </cell>
          <cell r="AL185" t="str">
            <v>总磷</v>
          </cell>
          <cell r="AM185" t="str">
            <v>2023-10-17</v>
          </cell>
          <cell r="AN185" t="str">
            <v>-1</v>
          </cell>
          <cell r="AO185" t="str">
            <v>22.3</v>
          </cell>
          <cell r="AP185" t="str">
            <v>-1</v>
          </cell>
          <cell r="AQ185" t="str">
            <v>-1</v>
          </cell>
          <cell r="AR185" t="str">
            <v>37.8</v>
          </cell>
          <cell r="AS185" t="str">
            <v>-1</v>
          </cell>
          <cell r="AT185" t="str">
            <v>-1</v>
          </cell>
          <cell r="AU185" t="str">
            <v>8</v>
          </cell>
          <cell r="AV185" t="str">
            <v>7.1</v>
          </cell>
          <cell r="AW185" t="str">
            <v>0.8</v>
          </cell>
          <cell r="AX185" t="str">
            <v>5.0</v>
          </cell>
          <cell r="AY185" t="str">
            <v>1.8</v>
          </cell>
          <cell r="AZ185" t="str">
            <v>0.02</v>
          </cell>
          <cell r="BA185" t="str">
            <v>0.025</v>
          </cell>
          <cell r="BB185" t="str">
            <v>1.69</v>
          </cell>
          <cell r="BC185" t="str">
            <v>0.004</v>
          </cell>
          <cell r="BD185" t="str">
            <v>0.0004</v>
          </cell>
          <cell r="BE185" t="str">
            <v>0.192</v>
          </cell>
          <cell r="BF185" t="str">
            <v>0.0002</v>
          </cell>
          <cell r="BG185" t="str">
            <v>0.0015</v>
          </cell>
          <cell r="BH185" t="str">
            <v>0.000005</v>
          </cell>
          <cell r="BI185" t="str">
            <v>0.00002</v>
          </cell>
          <cell r="BJ185" t="str">
            <v>0.002</v>
          </cell>
          <cell r="BK185" t="str">
            <v>0.0002</v>
          </cell>
          <cell r="BL185" t="str">
            <v>0.002</v>
          </cell>
          <cell r="BM185" t="str">
            <v>0.0002</v>
          </cell>
          <cell r="BN185" t="str">
            <v>0.005</v>
          </cell>
          <cell r="BO185" t="str">
            <v>0.02</v>
          </cell>
          <cell r="BP185" t="str">
            <v>0.005</v>
          </cell>
          <cell r="BQ185" t="str">
            <v>-1</v>
          </cell>
          <cell r="BR185" t="str">
            <v>-1</v>
          </cell>
          <cell r="BS185" t="str">
            <v>2.1</v>
          </cell>
          <cell r="BT185" t="str">
            <v>-1</v>
          </cell>
          <cell r="BU185" t="str">
            <v>-1</v>
          </cell>
          <cell r="BV185" t="str">
            <v>-1</v>
          </cell>
          <cell r="BW185" t="str">
            <v>-1</v>
          </cell>
          <cell r="BX185" t="str">
            <v>-1</v>
          </cell>
          <cell r="BY185" t="str">
            <v>-1</v>
          </cell>
          <cell r="BZ185" t="str">
            <v/>
          </cell>
        </row>
        <row r="186">
          <cell r="B186" t="str">
            <v>五步沟（右岸）</v>
          </cell>
          <cell r="C186" t="str">
            <v>长江流域</v>
          </cell>
          <cell r="D186" t="str">
            <v>安徽省</v>
          </cell>
          <cell r="E186" t="str">
            <v>池州市</v>
          </cell>
          <cell r="F186" t="str">
            <v>池州市</v>
          </cell>
          <cell r="G186" t="str">
            <v>贵池区</v>
          </cell>
          <cell r="H186" t="str">
            <v>安徽省</v>
          </cell>
          <cell r="I186" t="str">
            <v>池州市</v>
          </cell>
          <cell r="J186" t="str">
            <v>干流</v>
          </cell>
          <cell r="K186" t="str">
            <v>长江水系</v>
          </cell>
          <cell r="L186" t="str">
            <v>河流</v>
          </cell>
          <cell r="M186" t="str">
            <v>长江</v>
          </cell>
          <cell r="N186" t="str">
            <v>14502050481</v>
          </cell>
          <cell r="O186" t="str">
            <v>东海</v>
          </cell>
        </row>
        <row r="186">
          <cell r="S186" t="str">
            <v>长江右岸贵池工业、农业用水区/长江右岸铜陵自然保护区</v>
          </cell>
          <cell r="T186" t="str">
            <v>保留</v>
          </cell>
          <cell r="U186" t="str">
            <v>市界（池州市-铜陵市）</v>
          </cell>
          <cell r="V186">
            <v>117.7376</v>
          </cell>
          <cell r="W186">
            <v>30.8063</v>
          </cell>
          <cell r="X186" t="str">
            <v>十二五,十三五,十四五</v>
          </cell>
          <cell r="Y186" t="str">
            <v>有</v>
          </cell>
          <cell r="Z186" t="str">
            <v>固定站</v>
          </cell>
          <cell r="AA186" t="str">
            <v>2023</v>
          </cell>
          <cell r="AB186" t="str">
            <v>10</v>
          </cell>
          <cell r="AC186">
            <v>21</v>
          </cell>
          <cell r="AD186" t="str">
            <v>Ⅱ</v>
          </cell>
          <cell r="AE186" t="str">
            <v>Ⅱ</v>
          </cell>
          <cell r="AF186" t="str">
            <v>Ⅱ</v>
          </cell>
          <cell r="AG186" t="str">
            <v>-</v>
          </cell>
          <cell r="AH186" t="str">
            <v>-</v>
          </cell>
          <cell r="AI186" t="str">
            <v>-</v>
          </cell>
          <cell r="AJ186" t="str">
            <v>总磷</v>
          </cell>
          <cell r="AK186" t="str">
            <v>溶解氧、总磷</v>
          </cell>
          <cell r="AL186" t="str">
            <v>总磷</v>
          </cell>
          <cell r="AM186" t="str">
            <v>2023-10-23</v>
          </cell>
          <cell r="AN186" t="str">
            <v>-1</v>
          </cell>
          <cell r="AO186" t="str">
            <v>22.8</v>
          </cell>
          <cell r="AP186" t="str">
            <v>-1</v>
          </cell>
          <cell r="AQ186" t="str">
            <v>-1</v>
          </cell>
          <cell r="AR186" t="str">
            <v>34.1</v>
          </cell>
          <cell r="AS186" t="str">
            <v>-1</v>
          </cell>
          <cell r="AT186" t="str">
            <v>-1</v>
          </cell>
          <cell r="AU186" t="str">
            <v>8</v>
          </cell>
          <cell r="AV186" t="str">
            <v>7.9</v>
          </cell>
          <cell r="AW186" t="str">
            <v>1.9</v>
          </cell>
          <cell r="AX186" t="str">
            <v>6.5</v>
          </cell>
          <cell r="AY186" t="str">
            <v>1.5</v>
          </cell>
          <cell r="AZ186" t="str">
            <v>0.03</v>
          </cell>
          <cell r="BA186" t="str">
            <v>0.080</v>
          </cell>
          <cell r="BB186" t="str">
            <v>1.43</v>
          </cell>
          <cell r="BC186" t="str">
            <v>0.004</v>
          </cell>
          <cell r="BD186" t="str">
            <v>0.004</v>
          </cell>
          <cell r="BE186" t="str">
            <v>0.197</v>
          </cell>
          <cell r="BF186" t="str">
            <v>0.0002</v>
          </cell>
          <cell r="BG186" t="str">
            <v>0.0013</v>
          </cell>
          <cell r="BH186" t="str">
            <v>0.00002</v>
          </cell>
          <cell r="BI186" t="str">
            <v>0.00002</v>
          </cell>
          <cell r="BJ186" t="str">
            <v>0.002</v>
          </cell>
          <cell r="BK186" t="str">
            <v>0.001</v>
          </cell>
          <cell r="BL186" t="str">
            <v>0.002</v>
          </cell>
          <cell r="BM186" t="str">
            <v>0.0004</v>
          </cell>
          <cell r="BN186" t="str">
            <v>0.005</v>
          </cell>
          <cell r="BO186" t="str">
            <v>0.02</v>
          </cell>
          <cell r="BP186" t="str">
            <v>0.005</v>
          </cell>
          <cell r="BQ186" t="str">
            <v>-1</v>
          </cell>
          <cell r="BR186" t="str">
            <v>-1</v>
          </cell>
          <cell r="BS186" t="str">
            <v>52.5</v>
          </cell>
          <cell r="BT186" t="str">
            <v>-1</v>
          </cell>
          <cell r="BU186" t="str">
            <v>-1</v>
          </cell>
          <cell r="BV186" t="str">
            <v>-1</v>
          </cell>
          <cell r="BW186" t="str">
            <v>-1</v>
          </cell>
          <cell r="BX186" t="str">
            <v>-1</v>
          </cell>
          <cell r="BY186" t="str">
            <v>-1</v>
          </cell>
          <cell r="BZ186" t="str">
            <v/>
          </cell>
        </row>
        <row r="187">
          <cell r="B187" t="str">
            <v>张溪</v>
          </cell>
          <cell r="C187" t="str">
            <v>长江流域</v>
          </cell>
          <cell r="D187" t="str">
            <v>安徽省</v>
          </cell>
          <cell r="E187" t="str">
            <v>池州市</v>
          </cell>
          <cell r="F187" t="str">
            <v>池州市</v>
          </cell>
          <cell r="G187" t="str">
            <v>东至县、石台县</v>
          </cell>
          <cell r="H187" t="str">
            <v>安徽省</v>
          </cell>
          <cell r="I187" t="str">
            <v>池州市</v>
          </cell>
          <cell r="J187" t="str">
            <v>入湖河流</v>
          </cell>
          <cell r="K187" t="str">
            <v>长江水系</v>
          </cell>
          <cell r="L187" t="str">
            <v>河流</v>
          </cell>
          <cell r="M187" t="str">
            <v>黄湓河</v>
          </cell>
          <cell r="N187" t="str">
            <v>14502050525</v>
          </cell>
          <cell r="O187" t="str">
            <v>升金湖</v>
          </cell>
        </row>
        <row r="187">
          <cell r="S187" t="str">
            <v/>
          </cell>
          <cell r="T187" t="str">
            <v>保留</v>
          </cell>
          <cell r="U187" t="str">
            <v>—</v>
          </cell>
          <cell r="V187">
            <v>117.0516</v>
          </cell>
          <cell r="W187">
            <v>30.2616</v>
          </cell>
          <cell r="X187" t="str">
            <v>十二五,十三五,十四五</v>
          </cell>
          <cell r="Y187" t="str">
            <v>有</v>
          </cell>
          <cell r="Z187" t="str">
            <v>固定站</v>
          </cell>
          <cell r="AA187" t="str">
            <v>2023</v>
          </cell>
          <cell r="AB187" t="str">
            <v>10</v>
          </cell>
          <cell r="AC187">
            <v>21</v>
          </cell>
          <cell r="AD187" t="str">
            <v>Ⅰ</v>
          </cell>
          <cell r="AE187" t="str">
            <v>Ⅰ</v>
          </cell>
          <cell r="AF187" t="str">
            <v>Ⅰ</v>
          </cell>
          <cell r="AG187" t="str">
            <v>-</v>
          </cell>
          <cell r="AH187" t="str">
            <v>-</v>
          </cell>
          <cell r="AI187" t="str">
            <v>-</v>
          </cell>
          <cell r="AJ187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K187" t="str">
            <v>pH、溶解氧、高锰酸盐指数、氨氮、总磷</v>
          </cell>
          <cell r="AL187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M187" t="str">
            <v>2023-10-23</v>
          </cell>
          <cell r="AN187" t="str">
            <v>-1</v>
          </cell>
          <cell r="AO187" t="str">
            <v>22.5</v>
          </cell>
          <cell r="AP187" t="str">
            <v>-1</v>
          </cell>
          <cell r="AQ187" t="str">
            <v>-1</v>
          </cell>
          <cell r="AR187" t="str">
            <v>26.7</v>
          </cell>
          <cell r="AS187" t="str">
            <v>-1</v>
          </cell>
          <cell r="AT187" t="str">
            <v>-1</v>
          </cell>
          <cell r="AU187" t="str">
            <v>8</v>
          </cell>
          <cell r="AV187" t="str">
            <v>8.5</v>
          </cell>
          <cell r="AW187" t="str">
            <v>0.9</v>
          </cell>
          <cell r="AX187" t="str">
            <v>2.0</v>
          </cell>
          <cell r="AY187" t="str">
            <v>1.8</v>
          </cell>
          <cell r="AZ187" t="str">
            <v>0.02</v>
          </cell>
          <cell r="BA187" t="str">
            <v>0.010</v>
          </cell>
          <cell r="BB187" t="str">
            <v>0.38</v>
          </cell>
          <cell r="BC187" t="str">
            <v>0.001</v>
          </cell>
          <cell r="BD187" t="str">
            <v>0.0004</v>
          </cell>
          <cell r="BE187" t="str">
            <v>0.081</v>
          </cell>
          <cell r="BF187" t="str">
            <v>0.0002</v>
          </cell>
          <cell r="BG187" t="str">
            <v>0.0012</v>
          </cell>
          <cell r="BH187" t="str">
            <v>0.000005</v>
          </cell>
          <cell r="BI187" t="str">
            <v>0.00002</v>
          </cell>
          <cell r="BJ187" t="str">
            <v>0.002</v>
          </cell>
          <cell r="BK187" t="str">
            <v>0.0002</v>
          </cell>
          <cell r="BL187" t="str">
            <v>0.002</v>
          </cell>
          <cell r="BM187" t="str">
            <v>0.0002</v>
          </cell>
          <cell r="BN187" t="str">
            <v>0.005</v>
          </cell>
          <cell r="BO187" t="str">
            <v>0.02</v>
          </cell>
          <cell r="BP187" t="str">
            <v>0.005</v>
          </cell>
          <cell r="BQ187" t="str">
            <v>-1</v>
          </cell>
          <cell r="BR187" t="str">
            <v>-1</v>
          </cell>
          <cell r="BS187" t="str">
            <v>16.4</v>
          </cell>
          <cell r="BT187" t="str">
            <v>-1</v>
          </cell>
          <cell r="BU187" t="str">
            <v>-1</v>
          </cell>
          <cell r="BV187" t="str">
            <v>-1</v>
          </cell>
          <cell r="BW187" t="str">
            <v>-1</v>
          </cell>
          <cell r="BX187" t="str">
            <v>-1</v>
          </cell>
          <cell r="BY187" t="str">
            <v>-1</v>
          </cell>
          <cell r="BZ187" t="str">
            <v/>
          </cell>
        </row>
        <row r="188">
          <cell r="B188" t="str">
            <v>青通河河口</v>
          </cell>
          <cell r="C188" t="str">
            <v>长江流域</v>
          </cell>
          <cell r="D188" t="str">
            <v>安徽省</v>
          </cell>
          <cell r="E188" t="str">
            <v>池州市</v>
          </cell>
          <cell r="F188" t="str">
            <v>池州市</v>
          </cell>
          <cell r="G188" t="str">
            <v>青阳县、南陵县</v>
          </cell>
          <cell r="H188" t="str">
            <v>安徽省</v>
          </cell>
          <cell r="I188" t="str">
            <v>池州市</v>
          </cell>
          <cell r="J188" t="str">
            <v>一级</v>
          </cell>
          <cell r="K188" t="str">
            <v>长江水系</v>
          </cell>
          <cell r="L188" t="str">
            <v>河流</v>
          </cell>
          <cell r="M188" t="str">
            <v>青通河</v>
          </cell>
          <cell r="N188" t="str">
            <v>14502050500</v>
          </cell>
          <cell r="O188" t="str">
            <v>长江</v>
          </cell>
        </row>
        <row r="188">
          <cell r="S188" t="str">
            <v/>
          </cell>
          <cell r="T188" t="str">
            <v>保留</v>
          </cell>
          <cell r="U188" t="str">
            <v>—</v>
          </cell>
          <cell r="V188">
            <v>117.7527</v>
          </cell>
          <cell r="W188">
            <v>30.7703</v>
          </cell>
          <cell r="X188" t="str">
            <v>十二五,十三五,十四五</v>
          </cell>
          <cell r="Y188" t="str">
            <v>有</v>
          </cell>
          <cell r="Z188" t="str">
            <v>固定站</v>
          </cell>
          <cell r="AA188" t="str">
            <v>2023</v>
          </cell>
          <cell r="AB188" t="str">
            <v>10</v>
          </cell>
          <cell r="AC188">
            <v>21</v>
          </cell>
          <cell r="AD188" t="str">
            <v>Ⅱ</v>
          </cell>
          <cell r="AE188" t="str">
            <v>Ⅲ</v>
          </cell>
          <cell r="AF188" t="str">
            <v>Ⅱ</v>
          </cell>
          <cell r="AG188" t="str">
            <v>-</v>
          </cell>
          <cell r="AH188" t="str">
            <v>-</v>
          </cell>
          <cell r="AI188" t="str">
            <v>-</v>
          </cell>
          <cell r="AJ188" t="str">
            <v>溶解氧、高锰酸盐指数、总磷</v>
          </cell>
          <cell r="AK188" t="str">
            <v>溶解氧、化学需氧量</v>
          </cell>
          <cell r="AL188" t="str">
            <v>溶解氧、高锰酸盐指数、氨氮、总磷</v>
          </cell>
          <cell r="AM188" t="str">
            <v>2023-10-09</v>
          </cell>
          <cell r="AN188" t="str">
            <v>-1</v>
          </cell>
          <cell r="AO188" t="str">
            <v>22.4</v>
          </cell>
          <cell r="AP188" t="str">
            <v>-1</v>
          </cell>
          <cell r="AQ188" t="str">
            <v>-1</v>
          </cell>
          <cell r="AR188" t="str">
            <v>27.3</v>
          </cell>
          <cell r="AS188" t="str">
            <v>-1</v>
          </cell>
          <cell r="AT188" t="str">
            <v>-1</v>
          </cell>
          <cell r="AU188" t="str">
            <v>8</v>
          </cell>
          <cell r="AV188" t="str">
            <v>6.2</v>
          </cell>
          <cell r="AW188" t="str">
            <v>3.1</v>
          </cell>
          <cell r="AX188" t="str">
            <v>9.0</v>
          </cell>
          <cell r="AY188" t="str">
            <v>2.6</v>
          </cell>
          <cell r="AZ188" t="str">
            <v>0.08</v>
          </cell>
          <cell r="BA188" t="str">
            <v>0.052</v>
          </cell>
          <cell r="BB188" t="str">
            <v>1.49</v>
          </cell>
          <cell r="BC188" t="str">
            <v>0.003</v>
          </cell>
          <cell r="BD188" t="str">
            <v>0.007</v>
          </cell>
          <cell r="BE188" t="str">
            <v>0.160</v>
          </cell>
          <cell r="BF188" t="str">
            <v>0.0002</v>
          </cell>
          <cell r="BG188" t="str">
            <v>0.0021</v>
          </cell>
          <cell r="BH188" t="str">
            <v>0.00002</v>
          </cell>
          <cell r="BI188" t="str">
            <v>0.00002</v>
          </cell>
          <cell r="BJ188" t="str">
            <v>0.002</v>
          </cell>
          <cell r="BK188" t="str">
            <v>0.001</v>
          </cell>
          <cell r="BL188" t="str">
            <v>0.002</v>
          </cell>
          <cell r="BM188" t="str">
            <v>0.0004</v>
          </cell>
          <cell r="BN188" t="str">
            <v>0.005</v>
          </cell>
          <cell r="BO188" t="str">
            <v>0.02</v>
          </cell>
          <cell r="BP188" t="str">
            <v>0.005</v>
          </cell>
          <cell r="BQ188" t="str">
            <v>-1</v>
          </cell>
          <cell r="BR188" t="str">
            <v>-1</v>
          </cell>
          <cell r="BS188" t="str">
            <v>74.1</v>
          </cell>
          <cell r="BT188" t="str">
            <v>-1</v>
          </cell>
          <cell r="BU188" t="str">
            <v>-1</v>
          </cell>
          <cell r="BV188" t="str">
            <v>-1</v>
          </cell>
          <cell r="BW188" t="str">
            <v>-1</v>
          </cell>
          <cell r="BX188" t="str">
            <v>-1</v>
          </cell>
          <cell r="BY188" t="str">
            <v>-1</v>
          </cell>
          <cell r="BZ188" t="str">
            <v/>
          </cell>
        </row>
        <row r="189">
          <cell r="B189" t="str">
            <v>升金湖中心点</v>
          </cell>
          <cell r="C189" t="str">
            <v>长江流域</v>
          </cell>
          <cell r="D189" t="str">
            <v>安徽省</v>
          </cell>
          <cell r="E189" t="str">
            <v>池州市</v>
          </cell>
          <cell r="F189" t="str">
            <v>池州市</v>
          </cell>
          <cell r="G189" t="str">
            <v>东至县、贵池区</v>
          </cell>
          <cell r="H189" t="str">
            <v>安徽省</v>
          </cell>
          <cell r="I189" t="str">
            <v>池州市</v>
          </cell>
          <cell r="J189" t="str">
            <v>湖泊</v>
          </cell>
          <cell r="K189" t="str">
            <v>长江水系</v>
          </cell>
          <cell r="L189" t="str">
            <v>湖库</v>
          </cell>
          <cell r="M189" t="str">
            <v>升金湖</v>
          </cell>
          <cell r="N189" t="str">
            <v>14502050063</v>
          </cell>
          <cell r="O189" t="str">
            <v>-</v>
          </cell>
        </row>
        <row r="189">
          <cell r="S189" t="str">
            <v/>
          </cell>
          <cell r="T189" t="str">
            <v>保留</v>
          </cell>
          <cell r="U189" t="str">
            <v>—</v>
          </cell>
          <cell r="V189">
            <v>117.033</v>
          </cell>
          <cell r="W189">
            <v>30.3812</v>
          </cell>
          <cell r="X189" t="str">
            <v>十二五,十三五,十四五</v>
          </cell>
          <cell r="Y189" t="str">
            <v>有</v>
          </cell>
          <cell r="Z189" t="str">
            <v>浮船站</v>
          </cell>
          <cell r="AA189" t="str">
            <v>2023</v>
          </cell>
          <cell r="AB189" t="str">
            <v>10</v>
          </cell>
          <cell r="AC189">
            <v>21</v>
          </cell>
          <cell r="AD189" t="str">
            <v>Ⅲ</v>
          </cell>
          <cell r="AE189" t="str">
            <v>Ⅲ</v>
          </cell>
          <cell r="AF189" t="str">
            <v>Ⅳ</v>
          </cell>
          <cell r="AG189" t="str">
            <v>-</v>
          </cell>
          <cell r="AH189" t="str">
            <v>-</v>
          </cell>
          <cell r="AI189" t="str">
            <v>总磷（0.2）</v>
          </cell>
          <cell r="AJ189" t="str">
            <v>总磷</v>
          </cell>
          <cell r="AK189" t="str">
            <v>高锰酸盐指数、总磷</v>
          </cell>
          <cell r="AL189" t="str">
            <v>总磷</v>
          </cell>
          <cell r="AM189" t="str">
            <v>2023-10-18</v>
          </cell>
          <cell r="AN189" t="str">
            <v>-1</v>
          </cell>
          <cell r="AO189" t="str">
            <v>21.9</v>
          </cell>
          <cell r="AP189" t="str">
            <v>-1</v>
          </cell>
          <cell r="AQ189" t="str">
            <v>-1</v>
          </cell>
          <cell r="AR189" t="str">
            <v>23.4</v>
          </cell>
          <cell r="AS189" t="str">
            <v>60</v>
          </cell>
          <cell r="AT189" t="str">
            <v>0.013</v>
          </cell>
          <cell r="AU189" t="str">
            <v>8</v>
          </cell>
          <cell r="AV189" t="str">
            <v>7.6</v>
          </cell>
          <cell r="AW189" t="str">
            <v>3.7</v>
          </cell>
          <cell r="AX189" t="str">
            <v>8.0</v>
          </cell>
          <cell r="AY189" t="str">
            <v>1.9</v>
          </cell>
          <cell r="AZ189" t="str">
            <v>0.03</v>
          </cell>
          <cell r="BA189" t="str">
            <v>0.039</v>
          </cell>
          <cell r="BB189" t="str">
            <v>0.19</v>
          </cell>
          <cell r="BC189" t="str">
            <v>0.001</v>
          </cell>
          <cell r="BD189" t="str">
            <v>0.025</v>
          </cell>
          <cell r="BE189" t="str">
            <v>0.122</v>
          </cell>
          <cell r="BF189" t="str">
            <v>0.0002</v>
          </cell>
          <cell r="BG189" t="str">
            <v>0.0009</v>
          </cell>
          <cell r="BH189" t="str">
            <v>0.000005</v>
          </cell>
          <cell r="BI189" t="str">
            <v>0.00002</v>
          </cell>
          <cell r="BJ189" t="str">
            <v>0.002</v>
          </cell>
          <cell r="BK189" t="str">
            <v>0.00004</v>
          </cell>
          <cell r="BL189" t="str">
            <v>0.002</v>
          </cell>
          <cell r="BM189" t="str">
            <v>0.0002</v>
          </cell>
          <cell r="BN189" t="str">
            <v>0.005</v>
          </cell>
          <cell r="BO189" t="str">
            <v>0.02</v>
          </cell>
          <cell r="BP189" t="str">
            <v>0.005</v>
          </cell>
          <cell r="BQ189" t="str">
            <v>-1</v>
          </cell>
          <cell r="BR189" t="str">
            <v>-1</v>
          </cell>
          <cell r="BS189" t="str">
            <v>69.5</v>
          </cell>
          <cell r="BT189" t="str">
            <v>-1</v>
          </cell>
          <cell r="BU189" t="str">
            <v>-1</v>
          </cell>
          <cell r="BV189" t="str">
            <v>-1</v>
          </cell>
          <cell r="BW189" t="str">
            <v>-1</v>
          </cell>
          <cell r="BX189" t="str">
            <v>-1</v>
          </cell>
          <cell r="BY189" t="str">
            <v>-1</v>
          </cell>
          <cell r="BZ189" t="str">
            <v/>
          </cell>
        </row>
        <row r="190">
          <cell r="B190" t="str">
            <v>秋浦河入江口</v>
          </cell>
          <cell r="C190" t="str">
            <v>长江流域</v>
          </cell>
          <cell r="D190" t="str">
            <v>安徽省</v>
          </cell>
          <cell r="E190" t="str">
            <v>池州市</v>
          </cell>
          <cell r="F190" t="str">
            <v>池州市</v>
          </cell>
          <cell r="G190" t="str">
            <v>贵池区、郊区</v>
          </cell>
          <cell r="H190" t="str">
            <v>安徽省</v>
          </cell>
          <cell r="I190" t="str">
            <v>池州市</v>
          </cell>
          <cell r="J190" t="str">
            <v>一级</v>
          </cell>
          <cell r="K190" t="str">
            <v>长江水系</v>
          </cell>
          <cell r="L190" t="str">
            <v>河流</v>
          </cell>
          <cell r="M190" t="str">
            <v>秋浦河</v>
          </cell>
          <cell r="N190" t="str">
            <v>14502050372</v>
          </cell>
          <cell r="O190" t="str">
            <v>长江</v>
          </cell>
        </row>
        <row r="190">
          <cell r="S190" t="str">
            <v/>
          </cell>
          <cell r="T190" t="str">
            <v>保留</v>
          </cell>
          <cell r="U190" t="str">
            <v>入河口</v>
          </cell>
          <cell r="V190">
            <v>117.46</v>
          </cell>
          <cell r="W190">
            <v>30.669</v>
          </cell>
          <cell r="X190" t="str">
            <v>十一五,十二五,十三五,十四五</v>
          </cell>
          <cell r="Y190" t="str">
            <v>有</v>
          </cell>
          <cell r="Z190" t="str">
            <v>固定站</v>
          </cell>
          <cell r="AA190" t="str">
            <v>2023</v>
          </cell>
          <cell r="AB190" t="str">
            <v>10</v>
          </cell>
          <cell r="AC190">
            <v>21</v>
          </cell>
          <cell r="AD190" t="str">
            <v>Ⅱ</v>
          </cell>
          <cell r="AE190" t="str">
            <v>Ⅱ</v>
          </cell>
          <cell r="AF190" t="str">
            <v>Ⅱ</v>
          </cell>
          <cell r="AG190" t="str">
            <v>-</v>
          </cell>
          <cell r="AH190" t="str">
            <v>-</v>
          </cell>
          <cell r="AI190" t="str">
            <v>-</v>
          </cell>
          <cell r="AJ190" t="str">
            <v>总磷</v>
          </cell>
          <cell r="AK190" t="str">
            <v>溶解氧、总磷</v>
          </cell>
          <cell r="AL190" t="str">
            <v>总磷</v>
          </cell>
          <cell r="AM190" t="str">
            <v>2023-10-19</v>
          </cell>
          <cell r="AN190" t="str">
            <v>-1</v>
          </cell>
          <cell r="AO190" t="str">
            <v>22.6</v>
          </cell>
          <cell r="AP190" t="str">
            <v>-1</v>
          </cell>
          <cell r="AQ190" t="str">
            <v>-1</v>
          </cell>
          <cell r="AR190" t="str">
            <v>28.2</v>
          </cell>
          <cell r="AS190" t="str">
            <v>-1</v>
          </cell>
          <cell r="AT190" t="str">
            <v>-1</v>
          </cell>
          <cell r="AU190" t="str">
            <v>8</v>
          </cell>
          <cell r="AV190" t="str">
            <v>7.8</v>
          </cell>
          <cell r="AW190" t="str">
            <v>2.0</v>
          </cell>
          <cell r="AX190" t="str">
            <v>4.0</v>
          </cell>
          <cell r="AY190" t="str">
            <v>1.6</v>
          </cell>
          <cell r="AZ190" t="str">
            <v>0.03</v>
          </cell>
          <cell r="BA190" t="str">
            <v>0.028</v>
          </cell>
          <cell r="BB190" t="str">
            <v>1.35</v>
          </cell>
          <cell r="BC190" t="str">
            <v>0.003</v>
          </cell>
          <cell r="BD190" t="str">
            <v>0.025</v>
          </cell>
          <cell r="BE190" t="str">
            <v>0.184</v>
          </cell>
          <cell r="BF190" t="str">
            <v>0.0002</v>
          </cell>
          <cell r="BG190" t="str">
            <v>0.0018</v>
          </cell>
          <cell r="BH190" t="str">
            <v>0.000005</v>
          </cell>
          <cell r="BI190" t="str">
            <v>0.00002</v>
          </cell>
          <cell r="BJ190" t="str">
            <v>0.002</v>
          </cell>
          <cell r="BK190" t="str">
            <v>0.0004</v>
          </cell>
          <cell r="BL190" t="str">
            <v>0.002</v>
          </cell>
          <cell r="BM190" t="str">
            <v>0.0002</v>
          </cell>
          <cell r="BN190" t="str">
            <v>0.005</v>
          </cell>
          <cell r="BO190" t="str">
            <v>0.02</v>
          </cell>
          <cell r="BP190" t="str">
            <v>0.005</v>
          </cell>
          <cell r="BQ190" t="str">
            <v>-1</v>
          </cell>
          <cell r="BR190" t="str">
            <v>-1</v>
          </cell>
          <cell r="BS190" t="str">
            <v>38.8</v>
          </cell>
          <cell r="BT190" t="str">
            <v>-1</v>
          </cell>
          <cell r="BU190" t="str">
            <v>-1</v>
          </cell>
          <cell r="BV190" t="str">
            <v>-1</v>
          </cell>
          <cell r="BW190" t="str">
            <v>-1</v>
          </cell>
          <cell r="BX190" t="str">
            <v>-1</v>
          </cell>
          <cell r="BY190" t="str">
            <v>-1</v>
          </cell>
          <cell r="BZ190" t="str">
            <v/>
          </cell>
        </row>
        <row r="191">
          <cell r="B191" t="str">
            <v>双丰</v>
          </cell>
          <cell r="C191" t="str">
            <v>长江流域</v>
          </cell>
          <cell r="D191" t="str">
            <v>安徽省</v>
          </cell>
          <cell r="E191" t="str">
            <v>池州市</v>
          </cell>
          <cell r="F191" t="str">
            <v>池州市</v>
          </cell>
          <cell r="G191" t="str">
            <v>石台县、祁门县</v>
          </cell>
          <cell r="H191" t="str">
            <v>安徽省</v>
          </cell>
          <cell r="I191" t="str">
            <v>池州市</v>
          </cell>
          <cell r="J191" t="str">
            <v>一级</v>
          </cell>
          <cell r="K191" t="str">
            <v>长江水系</v>
          </cell>
          <cell r="L191" t="str">
            <v>河流</v>
          </cell>
          <cell r="M191" t="str">
            <v>秋浦河</v>
          </cell>
          <cell r="N191" t="str">
            <v>14502050372</v>
          </cell>
          <cell r="O191" t="str">
            <v>长江</v>
          </cell>
        </row>
        <row r="191">
          <cell r="S191" t="str">
            <v/>
          </cell>
          <cell r="T191" t="str">
            <v>保留</v>
          </cell>
          <cell r="U191" t="str">
            <v>—</v>
          </cell>
          <cell r="V191">
            <v>117.4382</v>
          </cell>
          <cell r="W191">
            <v>30.3227</v>
          </cell>
          <cell r="X191" t="str">
            <v>十三五,十四五</v>
          </cell>
          <cell r="Y191" t="str">
            <v>有</v>
          </cell>
          <cell r="Z191" t="str">
            <v>固定站</v>
          </cell>
          <cell r="AA191" t="str">
            <v>2023</v>
          </cell>
          <cell r="AB191" t="str">
            <v>10</v>
          </cell>
          <cell r="AC191">
            <v>21</v>
          </cell>
          <cell r="AD191" t="str">
            <v>Ⅰ</v>
          </cell>
          <cell r="AE191" t="str">
            <v>Ⅰ</v>
          </cell>
          <cell r="AF191" t="str">
            <v>Ⅰ</v>
          </cell>
          <cell r="AG191" t="str">
            <v>-</v>
          </cell>
          <cell r="AH191" t="str">
            <v>-</v>
          </cell>
          <cell r="AI191" t="str">
            <v>-</v>
          </cell>
          <cell r="AJ191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K191" t="str">
            <v>pH、溶解氧、高锰酸盐指数、氨氮、总磷</v>
          </cell>
          <cell r="AL191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M191" t="str">
            <v>2023-10-13</v>
          </cell>
          <cell r="AN191" t="str">
            <v>-1</v>
          </cell>
          <cell r="AO191" t="str">
            <v>23.4</v>
          </cell>
          <cell r="AP191" t="str">
            <v>-1</v>
          </cell>
          <cell r="AQ191" t="str">
            <v>-1</v>
          </cell>
          <cell r="AR191" t="str">
            <v>18.0</v>
          </cell>
          <cell r="AS191" t="str">
            <v>-1</v>
          </cell>
          <cell r="AT191" t="str">
            <v>-1</v>
          </cell>
          <cell r="AU191" t="str">
            <v>8</v>
          </cell>
          <cell r="AV191" t="str">
            <v>8.7</v>
          </cell>
          <cell r="AW191" t="str">
            <v>1.4</v>
          </cell>
          <cell r="AX191" t="str">
            <v>3.5</v>
          </cell>
          <cell r="AY191" t="str">
            <v>1.4</v>
          </cell>
          <cell r="AZ191" t="str">
            <v>0.02</v>
          </cell>
          <cell r="BA191" t="str">
            <v>0.007</v>
          </cell>
          <cell r="BB191" t="str">
            <v>0.24</v>
          </cell>
          <cell r="BC191" t="str">
            <v>0.002</v>
          </cell>
          <cell r="BD191" t="str">
            <v>0.025</v>
          </cell>
          <cell r="BE191" t="str">
            <v>0.162</v>
          </cell>
          <cell r="BF191" t="str">
            <v>0.0002</v>
          </cell>
          <cell r="BG191" t="str">
            <v>0.0004</v>
          </cell>
          <cell r="BH191" t="str">
            <v>0.000005</v>
          </cell>
          <cell r="BI191" t="str">
            <v>0.00002</v>
          </cell>
          <cell r="BJ191" t="str">
            <v>0.002</v>
          </cell>
          <cell r="BK191" t="str">
            <v>0.0002</v>
          </cell>
          <cell r="BL191" t="str">
            <v>0.002</v>
          </cell>
          <cell r="BM191" t="str">
            <v>0.0002</v>
          </cell>
          <cell r="BN191" t="str">
            <v>0.01</v>
          </cell>
          <cell r="BO191" t="str">
            <v>0.02</v>
          </cell>
          <cell r="BP191" t="str">
            <v>0.005</v>
          </cell>
          <cell r="BQ191" t="str">
            <v>-1</v>
          </cell>
          <cell r="BR191" t="str">
            <v>-1</v>
          </cell>
          <cell r="BS191" t="str">
            <v>1.5</v>
          </cell>
          <cell r="BT191" t="str">
            <v>-1</v>
          </cell>
          <cell r="BU191" t="str">
            <v>-1</v>
          </cell>
          <cell r="BV191" t="str">
            <v>-1</v>
          </cell>
          <cell r="BW191" t="str">
            <v>-1</v>
          </cell>
          <cell r="BX191" t="str">
            <v>-1</v>
          </cell>
          <cell r="BY191" t="str">
            <v>-1</v>
          </cell>
          <cell r="BZ191" t="str">
            <v/>
          </cell>
        </row>
        <row r="192">
          <cell r="B192" t="str">
            <v>东流</v>
          </cell>
          <cell r="C192" t="str">
            <v>长江流域</v>
          </cell>
          <cell r="D192" t="str">
            <v>安徽省</v>
          </cell>
          <cell r="E192" t="str">
            <v>池州市</v>
          </cell>
          <cell r="F192" t="str">
            <v>池州市</v>
          </cell>
          <cell r="G192" t="str">
            <v>东至县</v>
          </cell>
          <cell r="H192" t="str">
            <v>安徽省</v>
          </cell>
          <cell r="I192" t="str">
            <v>池州市</v>
          </cell>
          <cell r="J192" t="str">
            <v>一级</v>
          </cell>
          <cell r="K192" t="str">
            <v>长江水系</v>
          </cell>
          <cell r="L192" t="str">
            <v>河流</v>
          </cell>
          <cell r="M192" t="str">
            <v>尧渡河</v>
          </cell>
          <cell r="N192" t="str">
            <v>14502050154</v>
          </cell>
          <cell r="O192" t="str">
            <v>长江</v>
          </cell>
        </row>
        <row r="192">
          <cell r="S192" t="str">
            <v/>
          </cell>
          <cell r="T192" t="str">
            <v>保留</v>
          </cell>
          <cell r="U192" t="str">
            <v>—</v>
          </cell>
          <cell r="V192">
            <v>116.9129</v>
          </cell>
          <cell r="W192">
            <v>30.2014</v>
          </cell>
          <cell r="X192" t="str">
            <v>十三五,十四五</v>
          </cell>
          <cell r="Y192" t="str">
            <v>有</v>
          </cell>
          <cell r="Z192" t="str">
            <v>固定站</v>
          </cell>
          <cell r="AA192" t="str">
            <v>2023</v>
          </cell>
          <cell r="AB192" t="str">
            <v>10</v>
          </cell>
          <cell r="AC192">
            <v>21</v>
          </cell>
          <cell r="AD192" t="str">
            <v>Ⅱ</v>
          </cell>
          <cell r="AE192" t="str">
            <v>Ⅱ</v>
          </cell>
          <cell r="AF192" t="str">
            <v>Ⅱ</v>
          </cell>
          <cell r="AG192" t="str">
            <v>-</v>
          </cell>
          <cell r="AH192" t="str">
            <v>-</v>
          </cell>
          <cell r="AI192" t="str">
            <v>-</v>
          </cell>
          <cell r="AJ192" t="str">
            <v>高锰酸盐指数、总磷</v>
          </cell>
          <cell r="AK192" t="str">
            <v>总磷</v>
          </cell>
          <cell r="AL192" t="str">
            <v>溶解氧、高锰酸盐指数、总磷</v>
          </cell>
          <cell r="AM192" t="str">
            <v>2023-10-23</v>
          </cell>
          <cell r="AN192" t="str">
            <v>-1</v>
          </cell>
          <cell r="AO192" t="str">
            <v>22.5</v>
          </cell>
          <cell r="AP192" t="str">
            <v>-1</v>
          </cell>
          <cell r="AQ192" t="str">
            <v>-1</v>
          </cell>
          <cell r="AR192" t="str">
            <v>23.5</v>
          </cell>
          <cell r="AS192" t="str">
            <v>-1</v>
          </cell>
          <cell r="AT192" t="str">
            <v>-1</v>
          </cell>
          <cell r="AU192" t="str">
            <v>8</v>
          </cell>
          <cell r="AV192" t="str">
            <v>8.3</v>
          </cell>
          <cell r="AW192" t="str">
            <v>2.1</v>
          </cell>
          <cell r="AX192" t="str">
            <v>5.0</v>
          </cell>
          <cell r="AY192" t="str">
            <v>1.6</v>
          </cell>
          <cell r="AZ192" t="str">
            <v>0.05</v>
          </cell>
          <cell r="BA192" t="str">
            <v>0.046</v>
          </cell>
          <cell r="BB192" t="str">
            <v>1.33</v>
          </cell>
          <cell r="BC192" t="str">
            <v>0.004</v>
          </cell>
          <cell r="BD192" t="str">
            <v>0.0004</v>
          </cell>
          <cell r="BE192" t="str">
            <v>0.303</v>
          </cell>
          <cell r="BF192" t="str">
            <v>0.0002</v>
          </cell>
          <cell r="BG192" t="str">
            <v>0.0017</v>
          </cell>
          <cell r="BH192" t="str">
            <v>0.000005</v>
          </cell>
          <cell r="BI192" t="str">
            <v>0.00002</v>
          </cell>
          <cell r="BJ192" t="str">
            <v>0.002</v>
          </cell>
          <cell r="BK192" t="str">
            <v>0.0004</v>
          </cell>
          <cell r="BL192" t="str">
            <v>0.002</v>
          </cell>
          <cell r="BM192" t="str">
            <v>0.0002</v>
          </cell>
          <cell r="BN192" t="str">
            <v>0.005</v>
          </cell>
          <cell r="BO192" t="str">
            <v>0.02</v>
          </cell>
          <cell r="BP192" t="str">
            <v>0.005</v>
          </cell>
          <cell r="BQ192" t="str">
            <v>-1</v>
          </cell>
          <cell r="BR192" t="str">
            <v>-1</v>
          </cell>
          <cell r="BS192" t="str">
            <v>23.5</v>
          </cell>
          <cell r="BT192" t="str">
            <v>-1</v>
          </cell>
          <cell r="BU192" t="str">
            <v>-1</v>
          </cell>
          <cell r="BV192" t="str">
            <v>-1</v>
          </cell>
          <cell r="BW192" t="str">
            <v>-1</v>
          </cell>
          <cell r="BX192" t="str">
            <v>-1</v>
          </cell>
          <cell r="BY192" t="str">
            <v>-1</v>
          </cell>
          <cell r="BZ192" t="str">
            <v/>
          </cell>
        </row>
        <row r="193">
          <cell r="B193" t="str">
            <v>琉璃岭</v>
          </cell>
          <cell r="C193" t="str">
            <v>长江流域</v>
          </cell>
          <cell r="D193" t="str">
            <v>安徽省</v>
          </cell>
          <cell r="E193" t="str">
            <v>池州市</v>
          </cell>
          <cell r="F193" t="str">
            <v>池州市</v>
          </cell>
          <cell r="G193" t="str">
            <v>青阳县</v>
          </cell>
          <cell r="H193" t="str">
            <v>安徽省</v>
          </cell>
          <cell r="I193" t="str">
            <v>黄山市</v>
          </cell>
          <cell r="J193" t="str">
            <v>入湖河流</v>
          </cell>
          <cell r="K193" t="str">
            <v>长江水系</v>
          </cell>
          <cell r="L193" t="str">
            <v>河流</v>
          </cell>
          <cell r="M193" t="str">
            <v>陵阳河</v>
          </cell>
          <cell r="N193" t="str">
            <v>14502050490</v>
          </cell>
          <cell r="O193" t="str">
            <v>太平湖</v>
          </cell>
        </row>
        <row r="193">
          <cell r="S193" t="str">
            <v/>
          </cell>
          <cell r="T193" t="str">
            <v>新增</v>
          </cell>
          <cell r="U193" t="str">
            <v>市界（池州市-黄山市）</v>
          </cell>
          <cell r="V193">
            <v>117.93</v>
          </cell>
          <cell r="W193">
            <v>30.3728</v>
          </cell>
          <cell r="X193" t="str">
            <v>十四五</v>
          </cell>
          <cell r="Y193" t="str">
            <v>没有</v>
          </cell>
          <cell r="Z193" t="str">
            <v>-</v>
          </cell>
          <cell r="AA193" t="str">
            <v>2023</v>
          </cell>
          <cell r="AB193" t="str">
            <v>10</v>
          </cell>
          <cell r="AC193">
            <v>21</v>
          </cell>
          <cell r="AD193" t="str">
            <v>Ⅱ</v>
          </cell>
          <cell r="AE193" t="str">
            <v>Ⅱ</v>
          </cell>
          <cell r="AF193" t="str">
            <v>Ⅱ</v>
          </cell>
          <cell r="AG193" t="str">
            <v>-</v>
          </cell>
          <cell r="AH193" t="str">
            <v>-</v>
          </cell>
          <cell r="AI193" t="str">
            <v>-</v>
          </cell>
          <cell r="AJ193" t="str">
            <v>总磷</v>
          </cell>
          <cell r="AK193" t="str">
            <v>高锰酸盐指数、总磷</v>
          </cell>
          <cell r="AL193" t="str">
            <v>高锰酸盐指数、总磷</v>
          </cell>
          <cell r="AM193" t="str">
            <v>2023-10-18</v>
          </cell>
          <cell r="AN193" t="str">
            <v>-1</v>
          </cell>
          <cell r="AO193" t="str">
            <v>20.4</v>
          </cell>
          <cell r="AP193" t="str">
            <v>-1</v>
          </cell>
          <cell r="AQ193" t="str">
            <v>-1</v>
          </cell>
          <cell r="AR193" t="str">
            <v>16.6</v>
          </cell>
          <cell r="AS193" t="str">
            <v>-1</v>
          </cell>
          <cell r="AT193" t="str">
            <v>-1</v>
          </cell>
          <cell r="AU193" t="str">
            <v>7</v>
          </cell>
          <cell r="AV193" t="str">
            <v>9.1</v>
          </cell>
          <cell r="AW193" t="str">
            <v>1.9</v>
          </cell>
          <cell r="AX193" t="str">
            <v>7.0</v>
          </cell>
          <cell r="AY193" t="str">
            <v>0.2</v>
          </cell>
          <cell r="AZ193" t="str">
            <v>0.07</v>
          </cell>
          <cell r="BA193" t="str">
            <v>0.070</v>
          </cell>
          <cell r="BB193" t="str">
            <v>0.75</v>
          </cell>
          <cell r="BC193" t="str">
            <v>0.0004</v>
          </cell>
          <cell r="BD193" t="str">
            <v>0.0004</v>
          </cell>
          <cell r="BE193" t="str">
            <v>0.187</v>
          </cell>
          <cell r="BF193" t="str">
            <v>0.0002</v>
          </cell>
          <cell r="BG193" t="str">
            <v>0.0004</v>
          </cell>
          <cell r="BH193" t="str">
            <v>0.00002</v>
          </cell>
          <cell r="BI193" t="str">
            <v>0.00002</v>
          </cell>
          <cell r="BJ193" t="str">
            <v>0.002</v>
          </cell>
          <cell r="BK193" t="str">
            <v>0.00004</v>
          </cell>
          <cell r="BL193" t="str">
            <v>0.002</v>
          </cell>
          <cell r="BM193" t="str">
            <v>0.0003</v>
          </cell>
          <cell r="BN193" t="str">
            <v>0.005</v>
          </cell>
          <cell r="BO193" t="str">
            <v>0.02</v>
          </cell>
          <cell r="BP193" t="str">
            <v>0.005</v>
          </cell>
          <cell r="BQ193" t="str">
            <v>-1</v>
          </cell>
          <cell r="BR193" t="str">
            <v>-1</v>
          </cell>
          <cell r="BS193" t="str">
            <v>3.2</v>
          </cell>
          <cell r="BT193" t="str">
            <v>-1</v>
          </cell>
          <cell r="BU193" t="str">
            <v>-1</v>
          </cell>
          <cell r="BV193" t="str">
            <v>-1</v>
          </cell>
          <cell r="BW193" t="str">
            <v>-1</v>
          </cell>
          <cell r="BX193" t="str">
            <v>-1</v>
          </cell>
          <cell r="BY193" t="str">
            <v>-1</v>
          </cell>
          <cell r="BZ193" t="str">
            <v/>
          </cell>
        </row>
        <row r="194">
          <cell r="B194" t="str">
            <v>梅垅</v>
          </cell>
          <cell r="C194" t="str">
            <v>长江流域</v>
          </cell>
          <cell r="D194" t="str">
            <v>安徽省</v>
          </cell>
          <cell r="E194" t="str">
            <v>池州市</v>
          </cell>
          <cell r="F194" t="str">
            <v>池州市</v>
          </cell>
          <cell r="G194" t="str">
            <v>贵池区、青阳县</v>
          </cell>
          <cell r="H194" t="str">
            <v>安徽省</v>
          </cell>
          <cell r="I194" t="str">
            <v>池州市</v>
          </cell>
          <cell r="J194" t="str">
            <v>一级</v>
          </cell>
          <cell r="K194" t="str">
            <v>长江水系</v>
          </cell>
          <cell r="L194" t="str">
            <v>河流</v>
          </cell>
          <cell r="M194" t="str">
            <v>九华河</v>
          </cell>
          <cell r="N194" t="str">
            <v>14502050025</v>
          </cell>
          <cell r="O194" t="str">
            <v>长江</v>
          </cell>
        </row>
        <row r="194">
          <cell r="S194" t="str">
            <v/>
          </cell>
          <cell r="T194" t="str">
            <v>新增</v>
          </cell>
          <cell r="U194" t="str">
            <v>入河口</v>
          </cell>
          <cell r="V194">
            <v>117.6398</v>
          </cell>
          <cell r="W194">
            <v>30.7636</v>
          </cell>
          <cell r="X194" t="str">
            <v>十四五</v>
          </cell>
          <cell r="Y194" t="str">
            <v>没有</v>
          </cell>
          <cell r="Z194" t="str">
            <v>-</v>
          </cell>
          <cell r="AA194" t="str">
            <v>2023</v>
          </cell>
          <cell r="AB194" t="str">
            <v>10</v>
          </cell>
          <cell r="AC194">
            <v>21</v>
          </cell>
          <cell r="AD194" t="str">
            <v>Ⅱ</v>
          </cell>
          <cell r="AE194" t="str">
            <v>Ⅲ</v>
          </cell>
          <cell r="AF194" t="str">
            <v>Ⅲ</v>
          </cell>
          <cell r="AG194" t="str">
            <v>-</v>
          </cell>
          <cell r="AH194" t="str">
            <v>-</v>
          </cell>
          <cell r="AI194" t="str">
            <v>-</v>
          </cell>
          <cell r="AJ194" t="str">
            <v>溶解氧、高锰酸盐指数、总磷</v>
          </cell>
          <cell r="AK194" t="str">
            <v>总磷</v>
          </cell>
          <cell r="AL194" t="str">
            <v>氨氮</v>
          </cell>
          <cell r="AM194" t="str">
            <v>2023-10-13</v>
          </cell>
          <cell r="AN194" t="str">
            <v>-1</v>
          </cell>
          <cell r="AO194" t="str">
            <v>23.7</v>
          </cell>
          <cell r="AP194" t="str">
            <v>-1</v>
          </cell>
          <cell r="AQ194" t="str">
            <v>-1</v>
          </cell>
          <cell r="AR194" t="str">
            <v>24.6</v>
          </cell>
          <cell r="AS194" t="str">
            <v>-1</v>
          </cell>
          <cell r="AT194" t="str">
            <v>-1</v>
          </cell>
          <cell r="AU194" t="str">
            <v>7</v>
          </cell>
          <cell r="AV194" t="str">
            <v>7.2</v>
          </cell>
          <cell r="AW194" t="str">
            <v>3.1</v>
          </cell>
          <cell r="AX194" t="str">
            <v>12.0</v>
          </cell>
          <cell r="AY194" t="str">
            <v>1.8</v>
          </cell>
          <cell r="AZ194" t="str">
            <v>0.07</v>
          </cell>
          <cell r="BA194" t="str">
            <v>0.040</v>
          </cell>
          <cell r="BB194" t="str">
            <v>1.30</v>
          </cell>
          <cell r="BC194" t="str">
            <v>0.001</v>
          </cell>
          <cell r="BD194" t="str">
            <v>0.0004</v>
          </cell>
          <cell r="BE194" t="str">
            <v>0.266</v>
          </cell>
          <cell r="BF194" t="str">
            <v>0.0002</v>
          </cell>
          <cell r="BG194" t="str">
            <v>0.0003</v>
          </cell>
          <cell r="BH194" t="str">
            <v>0.00002</v>
          </cell>
          <cell r="BI194" t="str">
            <v>0.00002</v>
          </cell>
          <cell r="BJ194" t="str">
            <v>0.002</v>
          </cell>
          <cell r="BK194" t="str">
            <v>0.00004</v>
          </cell>
          <cell r="BL194" t="str">
            <v>0.002</v>
          </cell>
          <cell r="BM194" t="str">
            <v>0.0004</v>
          </cell>
          <cell r="BN194" t="str">
            <v>0.005</v>
          </cell>
          <cell r="BO194" t="str">
            <v>0.02</v>
          </cell>
          <cell r="BP194" t="str">
            <v>0.005</v>
          </cell>
          <cell r="BQ194" t="str">
            <v>-1</v>
          </cell>
          <cell r="BR194" t="str">
            <v>-1</v>
          </cell>
          <cell r="BS194" t="str">
            <v>18.2</v>
          </cell>
          <cell r="BT194" t="str">
            <v>-1</v>
          </cell>
          <cell r="BU194" t="str">
            <v>-1</v>
          </cell>
          <cell r="BV194" t="str">
            <v>-1</v>
          </cell>
          <cell r="BW194" t="str">
            <v>-1</v>
          </cell>
          <cell r="BX194" t="str">
            <v>-1</v>
          </cell>
          <cell r="BY194" t="str">
            <v>-1</v>
          </cell>
          <cell r="BZ194" t="str">
            <v/>
          </cell>
        </row>
        <row r="195">
          <cell r="B195" t="str">
            <v>鄱阳石门街</v>
          </cell>
          <cell r="C195" t="str">
            <v>长江流域</v>
          </cell>
          <cell r="D195" t="str">
            <v>安徽省</v>
          </cell>
          <cell r="E195" t="str">
            <v>池州市</v>
          </cell>
          <cell r="F195" t="str">
            <v>池州市</v>
          </cell>
          <cell r="G195" t="str">
            <v>东至县</v>
          </cell>
          <cell r="H195" t="str">
            <v>江西省</v>
          </cell>
          <cell r="I195" t="str">
            <v>上饶市</v>
          </cell>
          <cell r="J195" t="str">
            <v>入湖河流</v>
          </cell>
          <cell r="K195" t="str">
            <v>长江水系</v>
          </cell>
          <cell r="L195" t="str">
            <v>河流</v>
          </cell>
          <cell r="M195" t="str">
            <v>龙泉河</v>
          </cell>
          <cell r="N195" t="str">
            <v>14502050538</v>
          </cell>
          <cell r="O195" t="str">
            <v>鄱阳湖</v>
          </cell>
        </row>
        <row r="195">
          <cell r="Q195" t="str">
            <v>是</v>
          </cell>
        </row>
        <row r="195">
          <cell r="S195" t="str">
            <v/>
          </cell>
          <cell r="T195" t="str">
            <v>新增</v>
          </cell>
          <cell r="U195" t="str">
            <v>入湖口,省界（皖-赣）</v>
          </cell>
          <cell r="V195">
            <v>116.7745</v>
          </cell>
          <cell r="W195">
            <v>29.5784</v>
          </cell>
          <cell r="X195" t="str">
            <v>十四五</v>
          </cell>
          <cell r="Y195" t="str">
            <v>有</v>
          </cell>
          <cell r="Z195" t="str">
            <v>固定站</v>
          </cell>
          <cell r="AA195" t="str">
            <v>2023</v>
          </cell>
          <cell r="AB195" t="str">
            <v>10</v>
          </cell>
          <cell r="AC195">
            <v>21</v>
          </cell>
          <cell r="AD195" t="str">
            <v>Ⅱ</v>
          </cell>
          <cell r="AE195" t="str">
            <v>Ⅱ</v>
          </cell>
          <cell r="AF195" t="str">
            <v>Ⅱ</v>
          </cell>
          <cell r="AG195" t="str">
            <v>-</v>
          </cell>
          <cell r="AH195" t="str">
            <v>-</v>
          </cell>
          <cell r="AI195" t="str">
            <v>-</v>
          </cell>
          <cell r="AJ195" t="str">
            <v>总磷</v>
          </cell>
          <cell r="AK195" t="str">
            <v>氨氮、总磷</v>
          </cell>
          <cell r="AL195" t="str">
            <v>总磷</v>
          </cell>
          <cell r="AM195" t="str">
            <v>2023-10-15</v>
          </cell>
          <cell r="AN195" t="str">
            <v>-1</v>
          </cell>
          <cell r="AO195" t="str">
            <v>23.1</v>
          </cell>
          <cell r="AP195" t="str">
            <v>-1</v>
          </cell>
          <cell r="AQ195" t="str">
            <v>-1</v>
          </cell>
          <cell r="AR195" t="str">
            <v>7.7</v>
          </cell>
          <cell r="AS195" t="str">
            <v>-1</v>
          </cell>
          <cell r="AT195" t="str">
            <v>-1</v>
          </cell>
          <cell r="AU195" t="str">
            <v>7</v>
          </cell>
          <cell r="AV195" t="str">
            <v>9.3</v>
          </cell>
          <cell r="AW195" t="str">
            <v>1.4</v>
          </cell>
          <cell r="AX195" t="str">
            <v>8.0</v>
          </cell>
          <cell r="AY195" t="str">
            <v>1.1</v>
          </cell>
          <cell r="AZ195" t="str">
            <v>0.02</v>
          </cell>
          <cell r="BA195" t="str">
            <v>0.027</v>
          </cell>
          <cell r="BB195" t="str">
            <v>0.38</v>
          </cell>
          <cell r="BC195" t="str">
            <v>0.004</v>
          </cell>
          <cell r="BD195" t="str">
            <v>0.005</v>
          </cell>
          <cell r="BE195" t="str">
            <v>0.126</v>
          </cell>
          <cell r="BF195" t="str">
            <v>0.0002</v>
          </cell>
          <cell r="BG195" t="str">
            <v>0.0003</v>
          </cell>
          <cell r="BH195" t="str">
            <v>0.00002</v>
          </cell>
          <cell r="BI195" t="str">
            <v>0.00002</v>
          </cell>
          <cell r="BJ195" t="str">
            <v>0.002</v>
          </cell>
          <cell r="BK195" t="str">
            <v>0.0001</v>
          </cell>
          <cell r="BL195" t="str">
            <v>0.0005</v>
          </cell>
          <cell r="BM195" t="str">
            <v>0.0002</v>
          </cell>
          <cell r="BN195" t="str">
            <v>0.005</v>
          </cell>
          <cell r="BO195" t="str">
            <v>0.02</v>
          </cell>
          <cell r="BP195" t="str">
            <v>0.005</v>
          </cell>
          <cell r="BQ195" t="str">
            <v>-1</v>
          </cell>
          <cell r="BR195" t="str">
            <v>-1</v>
          </cell>
          <cell r="BS195" t="str">
            <v>3.2</v>
          </cell>
          <cell r="BT195" t="str">
            <v>-1</v>
          </cell>
          <cell r="BU195" t="str">
            <v>-1</v>
          </cell>
          <cell r="BV195" t="str">
            <v>-1</v>
          </cell>
          <cell r="BW195" t="str">
            <v>-1</v>
          </cell>
          <cell r="BX195" t="str">
            <v>-1</v>
          </cell>
          <cell r="BY195" t="str">
            <v>-1</v>
          </cell>
          <cell r="BZ195" t="str">
            <v/>
          </cell>
        </row>
        <row r="196">
          <cell r="B196" t="str">
            <v>民生水厂（右岸）</v>
          </cell>
          <cell r="C196" t="str">
            <v>长江流域</v>
          </cell>
          <cell r="D196" t="str">
            <v>安徽省</v>
          </cell>
          <cell r="E196" t="str">
            <v>池州市</v>
          </cell>
          <cell r="F196" t="str">
            <v>池州市</v>
          </cell>
          <cell r="G196" t="str">
            <v>大观区、桐城市、宜秀区、迎江区、贵池区</v>
          </cell>
          <cell r="H196" t="str">
            <v>安徽省</v>
          </cell>
          <cell r="I196" t="str">
            <v>池州市</v>
          </cell>
          <cell r="J196" t="str">
            <v>干流</v>
          </cell>
          <cell r="K196" t="str">
            <v>长江水系</v>
          </cell>
          <cell r="L196" t="str">
            <v>河流</v>
          </cell>
          <cell r="M196" t="str">
            <v>长江</v>
          </cell>
          <cell r="N196" t="str">
            <v>14502050481</v>
          </cell>
          <cell r="O196" t="str">
            <v>东海</v>
          </cell>
        </row>
        <row r="196">
          <cell r="S196" t="str">
            <v>长江右岸东至保留区/长江右岸东至大渡口工业、农业用水区/长江右岸贵池饮用水源区/长江右岸池州贵池保留区</v>
          </cell>
          <cell r="T196" t="str">
            <v>新增</v>
          </cell>
          <cell r="U196" t="str">
            <v>—</v>
          </cell>
          <cell r="V196">
            <v>117.4523</v>
          </cell>
          <cell r="W196">
            <v>30.6789</v>
          </cell>
          <cell r="X196" t="str">
            <v>十四五</v>
          </cell>
          <cell r="Y196" t="str">
            <v>没有</v>
          </cell>
          <cell r="Z196" t="str">
            <v>-</v>
          </cell>
          <cell r="AA196" t="str">
            <v>2023</v>
          </cell>
          <cell r="AB196" t="str">
            <v>10</v>
          </cell>
          <cell r="AC196">
            <v>21</v>
          </cell>
          <cell r="AD196" t="str">
            <v>Ⅱ</v>
          </cell>
          <cell r="AE196" t="str">
            <v>Ⅱ</v>
          </cell>
          <cell r="AF196" t="str">
            <v>Ⅱ</v>
          </cell>
          <cell r="AG196" t="str">
            <v>-</v>
          </cell>
          <cell r="AH196" t="str">
            <v>-</v>
          </cell>
          <cell r="AI196" t="str">
            <v>-</v>
          </cell>
          <cell r="AJ196" t="str">
            <v>总磷</v>
          </cell>
          <cell r="AK196" t="str">
            <v>溶解氧、高锰酸盐指数、总磷</v>
          </cell>
          <cell r="AL196" t="str">
            <v>总磷</v>
          </cell>
          <cell r="AM196" t="str">
            <v>2023-10-13</v>
          </cell>
          <cell r="AN196" t="str">
            <v>-1</v>
          </cell>
          <cell r="AO196" t="str">
            <v>23.8</v>
          </cell>
          <cell r="AP196" t="str">
            <v>-1</v>
          </cell>
          <cell r="AQ196" t="str">
            <v>-1</v>
          </cell>
          <cell r="AR196" t="str">
            <v>33.9</v>
          </cell>
          <cell r="AS196" t="str">
            <v>-1</v>
          </cell>
          <cell r="AT196" t="str">
            <v>-1</v>
          </cell>
          <cell r="AU196" t="str">
            <v>8</v>
          </cell>
          <cell r="AV196" t="str">
            <v>7.7</v>
          </cell>
          <cell r="AW196" t="str">
            <v>1.9</v>
          </cell>
          <cell r="AX196" t="str">
            <v>9.5</v>
          </cell>
          <cell r="AY196" t="str">
            <v>0.6</v>
          </cell>
          <cell r="AZ196" t="str">
            <v>0.06</v>
          </cell>
          <cell r="BA196" t="str">
            <v>0.090</v>
          </cell>
          <cell r="BB196" t="str">
            <v>1.61</v>
          </cell>
          <cell r="BC196" t="str">
            <v>0.002</v>
          </cell>
          <cell r="BD196" t="str">
            <v>0.001</v>
          </cell>
          <cell r="BE196" t="str">
            <v>0.222</v>
          </cell>
          <cell r="BF196" t="str">
            <v>0.0002</v>
          </cell>
          <cell r="BG196" t="str">
            <v>0.0003</v>
          </cell>
          <cell r="BH196" t="str">
            <v>0.00002</v>
          </cell>
          <cell r="BI196" t="str">
            <v>0.00002</v>
          </cell>
          <cell r="BJ196" t="str">
            <v>0.002</v>
          </cell>
          <cell r="BK196" t="str">
            <v>0.00004</v>
          </cell>
          <cell r="BL196" t="str">
            <v>0.002</v>
          </cell>
          <cell r="BM196" t="str">
            <v>0.0002</v>
          </cell>
          <cell r="BN196" t="str">
            <v>0.005</v>
          </cell>
          <cell r="BO196" t="str">
            <v>0.02</v>
          </cell>
          <cell r="BP196" t="str">
            <v>0.005</v>
          </cell>
          <cell r="BQ196" t="str">
            <v>-1</v>
          </cell>
          <cell r="BR196" t="str">
            <v>-1</v>
          </cell>
          <cell r="BS196" t="str">
            <v>66.7</v>
          </cell>
          <cell r="BT196" t="str">
            <v>-1</v>
          </cell>
          <cell r="BU196" t="str">
            <v>-1</v>
          </cell>
          <cell r="BV196" t="str">
            <v>-1</v>
          </cell>
          <cell r="BW196" t="str">
            <v>-1</v>
          </cell>
          <cell r="BX196" t="str">
            <v>-1</v>
          </cell>
          <cell r="BY196" t="str">
            <v>-1</v>
          </cell>
          <cell r="BZ196" t="str">
            <v/>
          </cell>
        </row>
        <row r="197">
          <cell r="B197" t="str">
            <v>南漪湖东湖湖心</v>
          </cell>
          <cell r="C197" t="str">
            <v>长江流域</v>
          </cell>
          <cell r="D197" t="str">
            <v>安徽省</v>
          </cell>
          <cell r="E197" t="str">
            <v>宣城市</v>
          </cell>
          <cell r="F197" t="str">
            <v>宣城市</v>
          </cell>
          <cell r="G197" t="str">
            <v>郎溪县、宣州区</v>
          </cell>
          <cell r="H197" t="str">
            <v>安徽省</v>
          </cell>
          <cell r="I197" t="str">
            <v>宣城市</v>
          </cell>
          <cell r="J197" t="str">
            <v>湖泊</v>
          </cell>
          <cell r="K197" t="str">
            <v>长江水系</v>
          </cell>
          <cell r="L197" t="str">
            <v>湖库</v>
          </cell>
          <cell r="M197" t="str">
            <v>南漪湖</v>
          </cell>
          <cell r="N197" t="str">
            <v>14502050073</v>
          </cell>
          <cell r="O197" t="str">
            <v>-</v>
          </cell>
        </row>
        <row r="197">
          <cell r="R197" t="str">
            <v>南漪湖</v>
          </cell>
          <cell r="S197" t="str">
            <v/>
          </cell>
          <cell r="T197" t="str">
            <v>保留</v>
          </cell>
          <cell r="U197" t="str">
            <v>—</v>
          </cell>
          <cell r="V197">
            <v>118.9766</v>
          </cell>
          <cell r="W197">
            <v>31.1086</v>
          </cell>
          <cell r="X197" t="str">
            <v>十二五,十三五,十四五</v>
          </cell>
          <cell r="Y197" t="str">
            <v>没有</v>
          </cell>
          <cell r="Z197" t="str">
            <v>-</v>
          </cell>
          <cell r="AA197" t="str">
            <v>2023</v>
          </cell>
          <cell r="AB197" t="str">
            <v>10</v>
          </cell>
          <cell r="AC197">
            <v>21</v>
          </cell>
          <cell r="AD197" t="str">
            <v>Ⅲ</v>
          </cell>
          <cell r="AE197" t="str">
            <v>Ⅳ</v>
          </cell>
          <cell r="AF197" t="str">
            <v>Ⅲ</v>
          </cell>
          <cell r="AG197" t="str">
            <v>-</v>
          </cell>
          <cell r="AH197" t="str">
            <v>总磷（0.4）</v>
          </cell>
          <cell r="AI197" t="str">
            <v>-</v>
          </cell>
          <cell r="AJ197" t="str">
            <v>化学需氧量、高锰酸盐指数、总磷</v>
          </cell>
          <cell r="AK197" t="str">
            <v>总磷</v>
          </cell>
          <cell r="AL197" t="str">
            <v>总磷</v>
          </cell>
          <cell r="AM197" t="str">
            <v>2023-10-23</v>
          </cell>
          <cell r="AN197" t="str">
            <v>-1</v>
          </cell>
          <cell r="AO197" t="str">
            <v>22.6</v>
          </cell>
          <cell r="AP197" t="str">
            <v>-1</v>
          </cell>
          <cell r="AQ197" t="str">
            <v>-1</v>
          </cell>
          <cell r="AR197" t="str">
            <v>21.5</v>
          </cell>
          <cell r="AS197" t="str">
            <v>30</v>
          </cell>
          <cell r="AT197" t="str">
            <v>0.018</v>
          </cell>
          <cell r="AU197" t="str">
            <v>9</v>
          </cell>
          <cell r="AV197" t="str">
            <v>9.5</v>
          </cell>
          <cell r="AW197" t="str">
            <v>4.1</v>
          </cell>
          <cell r="AX197" t="str">
            <v>18.0</v>
          </cell>
          <cell r="AY197" t="str">
            <v>2.3</v>
          </cell>
          <cell r="AZ197" t="str">
            <v>0.02</v>
          </cell>
          <cell r="BA197" t="str">
            <v>0.050</v>
          </cell>
          <cell r="BB197" t="str">
            <v>0.59</v>
          </cell>
          <cell r="BC197" t="str">
            <v>0.002</v>
          </cell>
          <cell r="BD197" t="str">
            <v>0.003</v>
          </cell>
          <cell r="BE197" t="str">
            <v>0.410</v>
          </cell>
          <cell r="BF197" t="str">
            <v>0.0002</v>
          </cell>
          <cell r="BG197" t="str">
            <v>0.0010</v>
          </cell>
          <cell r="BH197" t="str">
            <v>0.00002</v>
          </cell>
          <cell r="BI197" t="str">
            <v>0.00002</v>
          </cell>
          <cell r="BJ197" t="str">
            <v>0.002</v>
          </cell>
          <cell r="BK197" t="str">
            <v>0.0002</v>
          </cell>
          <cell r="BL197" t="str">
            <v>0.002</v>
          </cell>
          <cell r="BM197" t="str">
            <v>0.0002</v>
          </cell>
          <cell r="BN197" t="str">
            <v>0.005</v>
          </cell>
          <cell r="BO197" t="str">
            <v>0.02</v>
          </cell>
          <cell r="BP197" t="str">
            <v>0.005</v>
          </cell>
          <cell r="BQ197" t="str">
            <v>-1</v>
          </cell>
          <cell r="BR197" t="str">
            <v>-1</v>
          </cell>
          <cell r="BS197" t="str">
            <v>20.2</v>
          </cell>
          <cell r="BT197" t="str">
            <v>-1</v>
          </cell>
          <cell r="BU197" t="str">
            <v>-1</v>
          </cell>
          <cell r="BV197" t="str">
            <v>-1</v>
          </cell>
          <cell r="BW197" t="str">
            <v>-1</v>
          </cell>
          <cell r="BX197" t="str">
            <v>-1</v>
          </cell>
          <cell r="BY197" t="str">
            <v>-1</v>
          </cell>
          <cell r="BZ197" t="str">
            <v/>
          </cell>
        </row>
        <row r="198">
          <cell r="B198" t="str">
            <v>南漪湖西湖湖心</v>
          </cell>
          <cell r="C198" t="str">
            <v>长江流域</v>
          </cell>
          <cell r="D198" t="str">
            <v>安徽省</v>
          </cell>
          <cell r="E198" t="str">
            <v>宣城市</v>
          </cell>
          <cell r="F198" t="str">
            <v>宣城市</v>
          </cell>
          <cell r="G198" t="str">
            <v>郎溪县、宣州区</v>
          </cell>
          <cell r="H198" t="str">
            <v>安徽省</v>
          </cell>
          <cell r="I198" t="str">
            <v>宣城市</v>
          </cell>
          <cell r="J198" t="str">
            <v>湖泊</v>
          </cell>
          <cell r="K198" t="str">
            <v>长江水系</v>
          </cell>
          <cell r="L198" t="str">
            <v>湖库</v>
          </cell>
          <cell r="M198" t="str">
            <v>南漪湖</v>
          </cell>
          <cell r="N198" t="str">
            <v>14502050073</v>
          </cell>
          <cell r="O198" t="str">
            <v>-</v>
          </cell>
        </row>
        <row r="198">
          <cell r="R198" t="str">
            <v>南漪湖</v>
          </cell>
          <cell r="S198" t="str">
            <v/>
          </cell>
          <cell r="T198" t="str">
            <v>保留</v>
          </cell>
          <cell r="U198" t="str">
            <v>—</v>
          </cell>
          <cell r="V198">
            <v>118.9031</v>
          </cell>
          <cell r="W198">
            <v>31.1034</v>
          </cell>
          <cell r="X198" t="str">
            <v>十二五,十三五,十四五</v>
          </cell>
          <cell r="Y198" t="str">
            <v>有</v>
          </cell>
          <cell r="Z198" t="str">
            <v>浮船站</v>
          </cell>
          <cell r="AA198" t="str">
            <v>2023</v>
          </cell>
          <cell r="AB198" t="str">
            <v>10</v>
          </cell>
          <cell r="AC198">
            <v>21</v>
          </cell>
          <cell r="AD198" t="str">
            <v>Ⅲ</v>
          </cell>
          <cell r="AE198" t="str">
            <v>Ⅲ</v>
          </cell>
          <cell r="AF198" t="str">
            <v>Ⅲ</v>
          </cell>
          <cell r="AG198" t="str">
            <v>-</v>
          </cell>
          <cell r="AH198" t="str">
            <v>-</v>
          </cell>
          <cell r="AI198" t="str">
            <v>-</v>
          </cell>
          <cell r="AJ198" t="str">
            <v>总磷</v>
          </cell>
          <cell r="AK198" t="str">
            <v>高锰酸盐指数、总磷</v>
          </cell>
          <cell r="AL198" t="str">
            <v>总磷</v>
          </cell>
          <cell r="AM198" t="str">
            <v>2023-10-23</v>
          </cell>
          <cell r="AN198" t="str">
            <v>-1</v>
          </cell>
          <cell r="AO198" t="str">
            <v>21.2</v>
          </cell>
          <cell r="AP198" t="str">
            <v>-1</v>
          </cell>
          <cell r="AQ198" t="str">
            <v>-1</v>
          </cell>
          <cell r="AR198" t="str">
            <v>19.3</v>
          </cell>
          <cell r="AS198" t="str">
            <v>35</v>
          </cell>
          <cell r="AT198" t="str">
            <v>0.022</v>
          </cell>
          <cell r="AU198" t="str">
            <v>8</v>
          </cell>
          <cell r="AV198" t="str">
            <v>9.4</v>
          </cell>
          <cell r="AW198" t="str">
            <v>3.8</v>
          </cell>
          <cell r="AX198" t="str">
            <v>12.0</v>
          </cell>
          <cell r="AY198" t="str">
            <v>1.1</v>
          </cell>
          <cell r="AZ198" t="str">
            <v>0.03</v>
          </cell>
          <cell r="BA198" t="str">
            <v>0.039</v>
          </cell>
          <cell r="BB198" t="str">
            <v>0.39</v>
          </cell>
          <cell r="BC198" t="str">
            <v>0.003</v>
          </cell>
          <cell r="BD198" t="str">
            <v>0.002</v>
          </cell>
          <cell r="BE198" t="str">
            <v>0.406</v>
          </cell>
          <cell r="BF198" t="str">
            <v>0.0002</v>
          </cell>
          <cell r="BG198" t="str">
            <v>0.0004</v>
          </cell>
          <cell r="BH198" t="str">
            <v>0.00002</v>
          </cell>
          <cell r="BI198" t="str">
            <v>0.00005</v>
          </cell>
          <cell r="BJ198" t="str">
            <v>0.002</v>
          </cell>
          <cell r="BK198" t="str">
            <v>0.001</v>
          </cell>
          <cell r="BL198" t="str">
            <v>0.002</v>
          </cell>
          <cell r="BM198" t="str">
            <v>0.0002</v>
          </cell>
          <cell r="BN198" t="str">
            <v>0.005</v>
          </cell>
          <cell r="BO198" t="str">
            <v>0.02</v>
          </cell>
          <cell r="BP198" t="str">
            <v>0.005</v>
          </cell>
          <cell r="BQ198" t="str">
            <v>-1</v>
          </cell>
          <cell r="BR198" t="str">
            <v>-1</v>
          </cell>
          <cell r="BS198" t="str">
            <v>58.1</v>
          </cell>
          <cell r="BT198" t="str">
            <v>-1</v>
          </cell>
          <cell r="BU198" t="str">
            <v>-1</v>
          </cell>
          <cell r="BV198" t="str">
            <v>-1</v>
          </cell>
          <cell r="BW198" t="str">
            <v>-1</v>
          </cell>
          <cell r="BX198" t="str">
            <v>-1</v>
          </cell>
          <cell r="BY198" t="str">
            <v>-1</v>
          </cell>
          <cell r="BZ198" t="str">
            <v/>
          </cell>
        </row>
        <row r="199">
          <cell r="B199" t="str">
            <v>管家渡</v>
          </cell>
          <cell r="C199" t="str">
            <v>长江流域</v>
          </cell>
          <cell r="D199" t="str">
            <v>安徽省</v>
          </cell>
          <cell r="E199" t="str">
            <v>宣城市</v>
          </cell>
          <cell r="F199" t="str">
            <v>宣城市</v>
          </cell>
          <cell r="G199" t="str">
            <v>宣州区</v>
          </cell>
          <cell r="H199" t="str">
            <v>安徽省</v>
          </cell>
          <cell r="I199" t="str">
            <v>宣城市</v>
          </cell>
          <cell r="J199" t="str">
            <v>一级</v>
          </cell>
          <cell r="K199" t="str">
            <v>长江水系</v>
          </cell>
          <cell r="L199" t="str">
            <v>河流</v>
          </cell>
          <cell r="M199" t="str">
            <v>水阳江</v>
          </cell>
          <cell r="N199" t="str">
            <v>14502050234</v>
          </cell>
          <cell r="O199" t="str">
            <v>长江</v>
          </cell>
        </row>
        <row r="199">
          <cell r="S199" t="str">
            <v/>
          </cell>
          <cell r="T199" t="str">
            <v>保留</v>
          </cell>
          <cell r="U199" t="str">
            <v>市界（宣城市-马鞍山市）</v>
          </cell>
          <cell r="V199">
            <v>118.6855</v>
          </cell>
          <cell r="W199">
            <v>31.3093</v>
          </cell>
          <cell r="X199" t="str">
            <v>十一五,十二五,十三五,十四五</v>
          </cell>
          <cell r="Y199" t="str">
            <v>有</v>
          </cell>
          <cell r="Z199" t="str">
            <v>固定站</v>
          </cell>
          <cell r="AA199" t="str">
            <v>2023</v>
          </cell>
          <cell r="AB199" t="str">
            <v>10</v>
          </cell>
          <cell r="AC199">
            <v>21</v>
          </cell>
          <cell r="AD199" t="str">
            <v>Ⅱ</v>
          </cell>
          <cell r="AE199" t="str">
            <v>Ⅱ</v>
          </cell>
          <cell r="AF199" t="str">
            <v>Ⅲ</v>
          </cell>
          <cell r="AG199" t="str">
            <v>-</v>
          </cell>
          <cell r="AH199" t="str">
            <v>-</v>
          </cell>
          <cell r="AI199" t="str">
            <v>-</v>
          </cell>
          <cell r="AJ199" t="str">
            <v>高锰酸盐指数、总磷</v>
          </cell>
          <cell r="AK199" t="str">
            <v>溶解氧、高锰酸盐指数、总磷</v>
          </cell>
          <cell r="AL199" t="str">
            <v>总磷</v>
          </cell>
          <cell r="AM199" t="str">
            <v>2023-10-15</v>
          </cell>
          <cell r="AN199" t="str">
            <v>-1</v>
          </cell>
          <cell r="AO199" t="str">
            <v>23.0</v>
          </cell>
          <cell r="AP199" t="str">
            <v>-1</v>
          </cell>
          <cell r="AQ199" t="str">
            <v>-1</v>
          </cell>
          <cell r="AR199" t="str">
            <v>23.2</v>
          </cell>
          <cell r="AS199" t="str">
            <v>-1</v>
          </cell>
          <cell r="AT199" t="str">
            <v>-1</v>
          </cell>
          <cell r="AU199" t="str">
            <v>8</v>
          </cell>
          <cell r="AV199" t="str">
            <v>8.1</v>
          </cell>
          <cell r="AW199" t="str">
            <v>2.8</v>
          </cell>
          <cell r="AX199" t="str">
            <v>6.2</v>
          </cell>
          <cell r="AY199" t="str">
            <v>1.3</v>
          </cell>
          <cell r="AZ199" t="str">
            <v>0.11</v>
          </cell>
          <cell r="BA199" t="str">
            <v>0.066</v>
          </cell>
          <cell r="BB199" t="str">
            <v>1.34</v>
          </cell>
          <cell r="BC199" t="str">
            <v>0.003</v>
          </cell>
          <cell r="BD199" t="str">
            <v>0.002</v>
          </cell>
          <cell r="BE199" t="str">
            <v>0.202</v>
          </cell>
          <cell r="BF199" t="str">
            <v>0.0002</v>
          </cell>
          <cell r="BG199" t="str">
            <v>0.0012</v>
          </cell>
          <cell r="BH199" t="str">
            <v>0.00002</v>
          </cell>
          <cell r="BI199" t="str">
            <v>0.00005</v>
          </cell>
          <cell r="BJ199" t="str">
            <v>0.002</v>
          </cell>
          <cell r="BK199" t="str">
            <v>0.001</v>
          </cell>
          <cell r="BL199" t="str">
            <v>0.002</v>
          </cell>
          <cell r="BM199" t="str">
            <v>0.0002</v>
          </cell>
          <cell r="BN199" t="str">
            <v>0.005</v>
          </cell>
          <cell r="BO199" t="str">
            <v>0.02</v>
          </cell>
          <cell r="BP199" t="str">
            <v>0.005</v>
          </cell>
          <cell r="BQ199" t="str">
            <v>-1</v>
          </cell>
          <cell r="BR199" t="str">
            <v>-1</v>
          </cell>
          <cell r="BS199" t="str">
            <v>32.1</v>
          </cell>
          <cell r="BT199" t="str">
            <v>-1</v>
          </cell>
          <cell r="BU199" t="str">
            <v>-1</v>
          </cell>
          <cell r="BV199" t="str">
            <v>-1</v>
          </cell>
          <cell r="BW199" t="str">
            <v>-1</v>
          </cell>
          <cell r="BX199" t="str">
            <v>-1</v>
          </cell>
          <cell r="BY199" t="str">
            <v>-1</v>
          </cell>
          <cell r="BZ199" t="str">
            <v/>
          </cell>
        </row>
        <row r="200">
          <cell r="B200" t="str">
            <v>殷桥</v>
          </cell>
          <cell r="C200" t="str">
            <v>太湖流域</v>
          </cell>
          <cell r="D200" t="str">
            <v>安徽省</v>
          </cell>
          <cell r="E200" t="str">
            <v>宣城市</v>
          </cell>
          <cell r="F200" t="str">
            <v>宣城市</v>
          </cell>
          <cell r="G200" t="str">
            <v>郎溪县</v>
          </cell>
          <cell r="H200" t="str">
            <v>江苏省</v>
          </cell>
          <cell r="I200" t="str">
            <v>常州市</v>
          </cell>
          <cell r="J200" t="str">
            <v>一级</v>
          </cell>
          <cell r="K200" t="str">
            <v>太湖水系</v>
          </cell>
          <cell r="L200" t="str">
            <v>河流</v>
          </cell>
          <cell r="M200" t="str">
            <v>梅渚河</v>
          </cell>
          <cell r="N200" t="str">
            <v>14509300065</v>
          </cell>
          <cell r="O200" t="str">
            <v>南河（南溪河）</v>
          </cell>
        </row>
        <row r="200">
          <cell r="S200" t="str">
            <v/>
          </cell>
          <cell r="T200" t="str">
            <v>保留</v>
          </cell>
          <cell r="U200" t="str">
            <v>省界（皖-苏）</v>
          </cell>
          <cell r="V200">
            <v>119.2082</v>
          </cell>
          <cell r="W200">
            <v>31.28</v>
          </cell>
          <cell r="X200" t="str">
            <v>十三五,十四五</v>
          </cell>
          <cell r="Y200" t="str">
            <v>有</v>
          </cell>
          <cell r="Z200" t="str">
            <v>固定站</v>
          </cell>
          <cell r="AA200" t="str">
            <v>2023</v>
          </cell>
          <cell r="AB200" t="str">
            <v>10</v>
          </cell>
          <cell r="AC200">
            <v>21</v>
          </cell>
          <cell r="AD200" t="str">
            <v>Ⅲ</v>
          </cell>
          <cell r="AE200" t="str">
            <v>Ⅳ</v>
          </cell>
          <cell r="AF200" t="str">
            <v>Ⅳ</v>
          </cell>
          <cell r="AG200" t="str">
            <v>-</v>
          </cell>
          <cell r="AH200" t="str">
            <v>高锰酸盐指数（0.07）</v>
          </cell>
          <cell r="AI200" t="str">
            <v>化学需氧量（0.1）</v>
          </cell>
          <cell r="AJ200" t="str">
            <v>溶解氧、化学需氧量、高锰酸盐指数、总磷</v>
          </cell>
          <cell r="AK200" t="str">
            <v>高锰酸盐指数</v>
          </cell>
          <cell r="AL200" t="str">
            <v>化学需氧量</v>
          </cell>
          <cell r="AM200" t="str">
            <v>2023-10-12</v>
          </cell>
          <cell r="AN200" t="str">
            <v>-1</v>
          </cell>
          <cell r="AO200" t="str">
            <v>22.8</v>
          </cell>
          <cell r="AP200" t="str">
            <v>-1</v>
          </cell>
          <cell r="AQ200" t="str">
            <v>-1</v>
          </cell>
          <cell r="AR200" t="str">
            <v>35.6</v>
          </cell>
          <cell r="AS200" t="str">
            <v>-1</v>
          </cell>
          <cell r="AT200" t="str">
            <v>-1</v>
          </cell>
          <cell r="AU200" t="str">
            <v>7</v>
          </cell>
          <cell r="AV200" t="str">
            <v>5.1</v>
          </cell>
          <cell r="AW200" t="str">
            <v>6.0</v>
          </cell>
          <cell r="AX200" t="str">
            <v>19.0</v>
          </cell>
          <cell r="AY200" t="str">
            <v>1.9</v>
          </cell>
          <cell r="AZ200" t="str">
            <v>0.34</v>
          </cell>
          <cell r="BA200" t="str">
            <v>0.124</v>
          </cell>
          <cell r="BB200" t="str">
            <v>2.27</v>
          </cell>
          <cell r="BC200" t="str">
            <v>0.001</v>
          </cell>
          <cell r="BD200" t="str">
            <v>0.004</v>
          </cell>
          <cell r="BE200" t="str">
            <v>0.685</v>
          </cell>
          <cell r="BF200" t="str">
            <v>0.0002</v>
          </cell>
          <cell r="BG200" t="str">
            <v>0.0011</v>
          </cell>
          <cell r="BH200" t="str">
            <v>0.00002</v>
          </cell>
          <cell r="BI200" t="str">
            <v>0.00002</v>
          </cell>
          <cell r="BJ200" t="str">
            <v>0.002</v>
          </cell>
          <cell r="BK200" t="str">
            <v>0.0001</v>
          </cell>
          <cell r="BL200" t="str">
            <v>0.002</v>
          </cell>
          <cell r="BM200" t="str">
            <v>0.0004</v>
          </cell>
          <cell r="BN200" t="str">
            <v>0.005</v>
          </cell>
          <cell r="BO200" t="str">
            <v>0.02</v>
          </cell>
          <cell r="BP200" t="str">
            <v>0.005</v>
          </cell>
          <cell r="BQ200" t="str">
            <v>-1</v>
          </cell>
          <cell r="BR200" t="str">
            <v>-1</v>
          </cell>
          <cell r="BS200" t="str">
            <v>26.0</v>
          </cell>
          <cell r="BT200" t="str">
            <v>-1</v>
          </cell>
          <cell r="BU200" t="str">
            <v>-1</v>
          </cell>
          <cell r="BV200" t="str">
            <v>-1</v>
          </cell>
          <cell r="BW200" t="str">
            <v>-1</v>
          </cell>
          <cell r="BX200" t="str">
            <v>-1</v>
          </cell>
          <cell r="BY200" t="str">
            <v>-1</v>
          </cell>
          <cell r="BZ200" t="str">
            <v/>
          </cell>
        </row>
        <row r="201">
          <cell r="B201" t="str">
            <v>泾南交界</v>
          </cell>
          <cell r="C201" t="str">
            <v>长江流域</v>
          </cell>
          <cell r="D201" t="str">
            <v>安徽省</v>
          </cell>
          <cell r="E201" t="str">
            <v>宣城市</v>
          </cell>
          <cell r="F201" t="str">
            <v>宣城市</v>
          </cell>
          <cell r="G201" t="str">
            <v>黄山区、泾县</v>
          </cell>
          <cell r="H201" t="str">
            <v>安徽省</v>
          </cell>
          <cell r="I201" t="str">
            <v>宣城市</v>
          </cell>
          <cell r="J201" t="str">
            <v>一级</v>
          </cell>
          <cell r="K201" t="str">
            <v>长江水系</v>
          </cell>
          <cell r="L201" t="str">
            <v>河流</v>
          </cell>
          <cell r="M201" t="str">
            <v>青弋江</v>
          </cell>
          <cell r="N201" t="str">
            <v>14502050495</v>
          </cell>
          <cell r="O201" t="str">
            <v>长江</v>
          </cell>
        </row>
        <row r="201">
          <cell r="S201" t="str">
            <v>青弋江泾县湾址农业用水区</v>
          </cell>
          <cell r="T201" t="str">
            <v>保留</v>
          </cell>
          <cell r="U201" t="str">
            <v>市界（宣城市-芜湖市）</v>
          </cell>
          <cell r="V201">
            <v>118.4761</v>
          </cell>
          <cell r="W201">
            <v>30.7884</v>
          </cell>
          <cell r="X201" t="str">
            <v>十三五,十四五</v>
          </cell>
          <cell r="Y201" t="str">
            <v>有</v>
          </cell>
          <cell r="Z201" t="str">
            <v>固定站</v>
          </cell>
          <cell r="AA201" t="str">
            <v>2023</v>
          </cell>
          <cell r="AB201" t="str">
            <v>10</v>
          </cell>
          <cell r="AC201">
            <v>21</v>
          </cell>
          <cell r="AD201" t="str">
            <v>Ⅰ</v>
          </cell>
          <cell r="AE201" t="str">
            <v>Ⅱ</v>
          </cell>
          <cell r="AF201" t="str">
            <v>Ⅰ</v>
          </cell>
          <cell r="AG201" t="str">
            <v>-</v>
          </cell>
          <cell r="AH201" t="str">
            <v>-</v>
          </cell>
          <cell r="AI201" t="str">
            <v>-</v>
          </cell>
          <cell r="AJ201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K201" t="str">
            <v>溶解氧、总磷</v>
          </cell>
          <cell r="AL201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M201" t="str">
            <v>2023-10-12</v>
          </cell>
          <cell r="AN201" t="str">
            <v>-1</v>
          </cell>
          <cell r="AO201" t="str">
            <v>21.9</v>
          </cell>
          <cell r="AP201" t="str">
            <v>-1</v>
          </cell>
          <cell r="AQ201" t="str">
            <v>-1</v>
          </cell>
          <cell r="AR201" t="str">
            <v>13.5</v>
          </cell>
          <cell r="AS201" t="str">
            <v>-1</v>
          </cell>
          <cell r="AT201" t="str">
            <v>-1</v>
          </cell>
          <cell r="AU201" t="str">
            <v>7</v>
          </cell>
          <cell r="AV201" t="str">
            <v>7.5</v>
          </cell>
          <cell r="AW201" t="str">
            <v>1.1</v>
          </cell>
          <cell r="AX201" t="str">
            <v>6.7</v>
          </cell>
          <cell r="AY201" t="str">
            <v>1.0</v>
          </cell>
          <cell r="AZ201" t="str">
            <v>0.02</v>
          </cell>
          <cell r="BA201" t="str">
            <v>0.020</v>
          </cell>
          <cell r="BB201" t="str">
            <v>0.75</v>
          </cell>
          <cell r="BC201" t="str">
            <v>0.003</v>
          </cell>
          <cell r="BD201" t="str">
            <v>0.010</v>
          </cell>
          <cell r="BE201" t="str">
            <v>0.114</v>
          </cell>
          <cell r="BF201" t="str">
            <v>0.0002</v>
          </cell>
          <cell r="BG201" t="str">
            <v>0.0008</v>
          </cell>
          <cell r="BH201" t="str">
            <v>0.00002</v>
          </cell>
          <cell r="BI201" t="str">
            <v>0.00005</v>
          </cell>
          <cell r="BJ201" t="str">
            <v>0.002</v>
          </cell>
          <cell r="BK201" t="str">
            <v>0.001</v>
          </cell>
          <cell r="BL201" t="str">
            <v>0.002</v>
          </cell>
          <cell r="BM201" t="str">
            <v>0.0002</v>
          </cell>
          <cell r="BN201" t="str">
            <v>0.005</v>
          </cell>
          <cell r="BO201" t="str">
            <v>0.02</v>
          </cell>
          <cell r="BP201" t="str">
            <v>0.005</v>
          </cell>
          <cell r="BQ201" t="str">
            <v>-1</v>
          </cell>
          <cell r="BR201" t="str">
            <v>-1</v>
          </cell>
          <cell r="BS201" t="str">
            <v>13.1</v>
          </cell>
          <cell r="BT201" t="str">
            <v>-1</v>
          </cell>
          <cell r="BU201" t="str">
            <v>-1</v>
          </cell>
          <cell r="BV201" t="str">
            <v>-1</v>
          </cell>
          <cell r="BW201" t="str">
            <v>-1</v>
          </cell>
          <cell r="BX201" t="str">
            <v>-1</v>
          </cell>
          <cell r="BY201" t="str">
            <v>-1</v>
          </cell>
          <cell r="BZ201" t="str">
            <v/>
          </cell>
        </row>
        <row r="202">
          <cell r="B202" t="str">
            <v>汪溪</v>
          </cell>
          <cell r="C202" t="str">
            <v>长江流域</v>
          </cell>
          <cell r="D202" t="str">
            <v>安徽省</v>
          </cell>
          <cell r="E202" t="str">
            <v>宣城市</v>
          </cell>
          <cell r="F202" t="str">
            <v>宣城市</v>
          </cell>
          <cell r="G202" t="str">
            <v>旌德县、宁国市</v>
          </cell>
          <cell r="H202" t="str">
            <v>安徽省</v>
          </cell>
          <cell r="I202" t="str">
            <v>宣城市</v>
          </cell>
          <cell r="J202" t="str">
            <v>一级</v>
          </cell>
          <cell r="K202" t="str">
            <v>长江水系</v>
          </cell>
          <cell r="L202" t="str">
            <v>河流</v>
          </cell>
          <cell r="M202" t="str">
            <v>水阳江</v>
          </cell>
          <cell r="N202" t="str">
            <v>14502050234</v>
          </cell>
          <cell r="O202" t="str">
            <v>长江</v>
          </cell>
        </row>
        <row r="202">
          <cell r="S202" t="str">
            <v>西津河东津河宁国饮用、工业用水区</v>
          </cell>
          <cell r="T202" t="str">
            <v>保留</v>
          </cell>
          <cell r="U202" t="str">
            <v>—</v>
          </cell>
          <cell r="V202">
            <v>118.9541</v>
          </cell>
          <cell r="W202">
            <v>30.7061</v>
          </cell>
          <cell r="X202" t="str">
            <v>十三五,十四五</v>
          </cell>
          <cell r="Y202" t="str">
            <v>有</v>
          </cell>
          <cell r="Z202" t="str">
            <v>固定站</v>
          </cell>
          <cell r="AA202" t="str">
            <v>2023</v>
          </cell>
          <cell r="AB202" t="str">
            <v>10</v>
          </cell>
          <cell r="AC202">
            <v>21</v>
          </cell>
          <cell r="AD202" t="str">
            <v>Ⅱ</v>
          </cell>
          <cell r="AE202" t="str">
            <v>Ⅱ</v>
          </cell>
          <cell r="AF202" t="str">
            <v>Ⅱ</v>
          </cell>
          <cell r="AG202" t="str">
            <v>-</v>
          </cell>
          <cell r="AH202" t="str">
            <v>-</v>
          </cell>
          <cell r="AI202" t="str">
            <v>-</v>
          </cell>
          <cell r="AJ202" t="str">
            <v>总磷</v>
          </cell>
          <cell r="AK202" t="str">
            <v>总磷</v>
          </cell>
          <cell r="AL202" t="str">
            <v>总磷</v>
          </cell>
          <cell r="AM202" t="str">
            <v>2023-10-18</v>
          </cell>
          <cell r="AN202" t="str">
            <v>-1</v>
          </cell>
          <cell r="AO202" t="str">
            <v>21.9</v>
          </cell>
          <cell r="AP202" t="str">
            <v>-1</v>
          </cell>
          <cell r="AQ202" t="str">
            <v>-1</v>
          </cell>
          <cell r="AR202" t="str">
            <v>16.3</v>
          </cell>
          <cell r="AS202" t="str">
            <v>-1</v>
          </cell>
          <cell r="AT202" t="str">
            <v>-1</v>
          </cell>
          <cell r="AU202" t="str">
            <v>8</v>
          </cell>
          <cell r="AV202" t="str">
            <v>8.3</v>
          </cell>
          <cell r="AW202" t="str">
            <v>1.5</v>
          </cell>
          <cell r="AX202" t="str">
            <v>6.0</v>
          </cell>
          <cell r="AY202" t="str">
            <v>1.2</v>
          </cell>
          <cell r="AZ202" t="str">
            <v>0.10</v>
          </cell>
          <cell r="BA202" t="str">
            <v>0.072</v>
          </cell>
          <cell r="BB202" t="str">
            <v>1.31</v>
          </cell>
          <cell r="BC202" t="str">
            <v>0.003</v>
          </cell>
          <cell r="BD202" t="str">
            <v>0.002</v>
          </cell>
          <cell r="BE202" t="str">
            <v>0.176</v>
          </cell>
          <cell r="BF202" t="str">
            <v>0.0002</v>
          </cell>
          <cell r="BG202" t="str">
            <v>0.0010</v>
          </cell>
          <cell r="BH202" t="str">
            <v>0.00002</v>
          </cell>
          <cell r="BI202" t="str">
            <v>0.00005</v>
          </cell>
          <cell r="BJ202" t="str">
            <v>0.002</v>
          </cell>
          <cell r="BK202" t="str">
            <v>0.001</v>
          </cell>
          <cell r="BL202" t="str">
            <v>0.002</v>
          </cell>
          <cell r="BM202" t="str">
            <v>0.0002</v>
          </cell>
          <cell r="BN202" t="str">
            <v>0.005</v>
          </cell>
          <cell r="BO202" t="str">
            <v>0.02</v>
          </cell>
          <cell r="BP202" t="str">
            <v>0.005</v>
          </cell>
          <cell r="BQ202" t="str">
            <v>-1</v>
          </cell>
          <cell r="BR202" t="str">
            <v>-1</v>
          </cell>
          <cell r="BS202" t="str">
            <v>24.9</v>
          </cell>
          <cell r="BT202" t="str">
            <v>-1</v>
          </cell>
          <cell r="BU202" t="str">
            <v>-1</v>
          </cell>
          <cell r="BV202" t="str">
            <v>-1</v>
          </cell>
          <cell r="BW202" t="str">
            <v>-1</v>
          </cell>
          <cell r="BX202" t="str">
            <v>-1</v>
          </cell>
          <cell r="BY202" t="str">
            <v>-1</v>
          </cell>
          <cell r="BZ202" t="str">
            <v/>
          </cell>
        </row>
        <row r="203">
          <cell r="B203" t="str">
            <v>狮子口</v>
          </cell>
          <cell r="C203" t="str">
            <v>长江流域</v>
          </cell>
          <cell r="D203" t="str">
            <v>安徽省</v>
          </cell>
          <cell r="E203" t="str">
            <v>宣城市</v>
          </cell>
          <cell r="F203" t="str">
            <v>宣城市</v>
          </cell>
          <cell r="G203" t="str">
            <v>广德县</v>
          </cell>
          <cell r="H203" t="str">
            <v>安徽省</v>
          </cell>
          <cell r="I203" t="str">
            <v>宣城市</v>
          </cell>
          <cell r="J203" t="str">
            <v>一级</v>
          </cell>
          <cell r="K203" t="str">
            <v>长江水系</v>
          </cell>
          <cell r="L203" t="str">
            <v>河流</v>
          </cell>
          <cell r="M203" t="str">
            <v>无量溪河</v>
          </cell>
          <cell r="N203" t="str">
            <v>14502050199</v>
          </cell>
          <cell r="O203" t="str">
            <v>郎川河</v>
          </cell>
        </row>
        <row r="203">
          <cell r="S203" t="str">
            <v/>
          </cell>
          <cell r="T203" t="str">
            <v>保留</v>
          </cell>
          <cell r="U203" t="str">
            <v>—</v>
          </cell>
          <cell r="V203">
            <v>119.3317</v>
          </cell>
          <cell r="W203">
            <v>31.0333</v>
          </cell>
          <cell r="X203" t="str">
            <v>十三五,十四五</v>
          </cell>
          <cell r="Y203" t="str">
            <v>有</v>
          </cell>
          <cell r="Z203" t="str">
            <v>固定站</v>
          </cell>
          <cell r="AA203" t="str">
            <v>2023</v>
          </cell>
          <cell r="AB203" t="str">
            <v>10</v>
          </cell>
          <cell r="AC203">
            <v>21</v>
          </cell>
          <cell r="AD203" t="str">
            <v>Ⅱ</v>
          </cell>
          <cell r="AE203" t="str">
            <v>Ⅲ</v>
          </cell>
          <cell r="AF203" t="str">
            <v>Ⅲ</v>
          </cell>
          <cell r="AG203" t="str">
            <v>-</v>
          </cell>
          <cell r="AH203" t="str">
            <v>-</v>
          </cell>
          <cell r="AI203" t="str">
            <v>-</v>
          </cell>
          <cell r="AJ203" t="str">
            <v>溶解氧、高锰酸盐指数、氨氮、总磷</v>
          </cell>
          <cell r="AK203" t="str">
            <v>高锰酸盐指数、总磷</v>
          </cell>
          <cell r="AL203" t="str">
            <v>氨氮、总磷</v>
          </cell>
          <cell r="AM203" t="str">
            <v>2023-10-11</v>
          </cell>
          <cell r="AN203" t="str">
            <v>-1</v>
          </cell>
          <cell r="AO203" t="str">
            <v>21.9</v>
          </cell>
          <cell r="AP203" t="str">
            <v>-1</v>
          </cell>
          <cell r="AQ203" t="str">
            <v>-1</v>
          </cell>
          <cell r="AR203" t="str">
            <v>49.7</v>
          </cell>
          <cell r="AS203" t="str">
            <v>-1</v>
          </cell>
          <cell r="AT203" t="str">
            <v>-1</v>
          </cell>
          <cell r="AU203" t="str">
            <v>8</v>
          </cell>
          <cell r="AV203" t="str">
            <v>7.0</v>
          </cell>
          <cell r="AW203" t="str">
            <v>3.1</v>
          </cell>
          <cell r="AX203" t="str">
            <v>12.0</v>
          </cell>
          <cell r="AY203" t="str">
            <v>1.6</v>
          </cell>
          <cell r="AZ203" t="str">
            <v>0.32</v>
          </cell>
          <cell r="BA203" t="str">
            <v>0.085</v>
          </cell>
          <cell r="BB203" t="str">
            <v>3.52</v>
          </cell>
          <cell r="BC203" t="str">
            <v>0.003</v>
          </cell>
          <cell r="BD203" t="str">
            <v>0.002</v>
          </cell>
          <cell r="BE203" t="str">
            <v>0.362</v>
          </cell>
          <cell r="BF203" t="str">
            <v>0.0002</v>
          </cell>
          <cell r="BG203" t="str">
            <v>0.0010</v>
          </cell>
          <cell r="BH203" t="str">
            <v>0.00002</v>
          </cell>
          <cell r="BI203" t="str">
            <v>0.00005</v>
          </cell>
          <cell r="BJ203" t="str">
            <v>0.002</v>
          </cell>
          <cell r="BK203" t="str">
            <v>0.001</v>
          </cell>
          <cell r="BL203" t="str">
            <v>0.002</v>
          </cell>
          <cell r="BM203" t="str">
            <v>0.0002</v>
          </cell>
          <cell r="BN203" t="str">
            <v>0.005</v>
          </cell>
          <cell r="BO203" t="str">
            <v>0.02</v>
          </cell>
          <cell r="BP203" t="str">
            <v>0.005</v>
          </cell>
          <cell r="BQ203" t="str">
            <v>-1</v>
          </cell>
          <cell r="BR203" t="str">
            <v>-1</v>
          </cell>
          <cell r="BS203" t="str">
            <v>32.3</v>
          </cell>
          <cell r="BT203" t="str">
            <v>-1</v>
          </cell>
          <cell r="BU203" t="str">
            <v>-1</v>
          </cell>
          <cell r="BV203" t="str">
            <v>-1</v>
          </cell>
          <cell r="BW203" t="str">
            <v>-1</v>
          </cell>
          <cell r="BX203" t="str">
            <v>-1</v>
          </cell>
          <cell r="BY203" t="str">
            <v>-1</v>
          </cell>
          <cell r="BZ203" t="str">
            <v/>
          </cell>
        </row>
        <row r="204">
          <cell r="B204" t="str">
            <v>东村桥</v>
          </cell>
          <cell r="C204" t="str">
            <v>太湖流域</v>
          </cell>
          <cell r="D204" t="str">
            <v>安徽省</v>
          </cell>
          <cell r="E204" t="str">
            <v>宣城市</v>
          </cell>
          <cell r="F204" t="str">
            <v>宣城市</v>
          </cell>
          <cell r="G204" t="str">
            <v>广德县</v>
          </cell>
          <cell r="H204" t="str">
            <v>安徽省</v>
          </cell>
          <cell r="I204" t="str">
            <v>宣城市</v>
          </cell>
          <cell r="J204" t="str">
            <v>一级</v>
          </cell>
          <cell r="K204" t="str">
            <v>太湖水系</v>
          </cell>
          <cell r="L204" t="str">
            <v>河流</v>
          </cell>
          <cell r="M204" t="str">
            <v>泗安塘</v>
          </cell>
          <cell r="N204" t="str">
            <v>14509300072</v>
          </cell>
          <cell r="O204" t="str">
            <v>西苕溪</v>
          </cell>
        </row>
        <row r="204">
          <cell r="S204" t="str">
            <v>泗安塘长兴浙皖缓冲区</v>
          </cell>
          <cell r="T204" t="str">
            <v>新增</v>
          </cell>
          <cell r="U204" t="str">
            <v>省界（皖-浙）</v>
          </cell>
          <cell r="V204">
            <v>119.5753</v>
          </cell>
          <cell r="W204">
            <v>30.935</v>
          </cell>
          <cell r="X204" t="str">
            <v>十四五</v>
          </cell>
          <cell r="Y204" t="str">
            <v>有</v>
          </cell>
          <cell r="Z204" t="str">
            <v>固定站</v>
          </cell>
          <cell r="AA204" t="str">
            <v>2023</v>
          </cell>
          <cell r="AB204" t="str">
            <v>10</v>
          </cell>
          <cell r="AC204">
            <v>21</v>
          </cell>
          <cell r="AD204" t="str">
            <v>Ⅱ</v>
          </cell>
          <cell r="AE204" t="str">
            <v>Ⅱ</v>
          </cell>
          <cell r="AF204" t="str">
            <v>Ⅱ</v>
          </cell>
          <cell r="AG204" t="str">
            <v>-</v>
          </cell>
          <cell r="AH204" t="str">
            <v>-</v>
          </cell>
          <cell r="AI204" t="str">
            <v>-</v>
          </cell>
          <cell r="AJ204" t="str">
            <v>高锰酸盐指数、总磷</v>
          </cell>
          <cell r="AK204" t="str">
            <v>溶解氧、高锰酸盐指数、总磷</v>
          </cell>
          <cell r="AL204" t="str">
            <v>高锰酸盐指数、总磷</v>
          </cell>
          <cell r="AM204" t="str">
            <v>2023-10-20</v>
          </cell>
          <cell r="AN204" t="str">
            <v>-1</v>
          </cell>
          <cell r="AO204" t="str">
            <v>20.6</v>
          </cell>
          <cell r="AP204" t="str">
            <v>-1</v>
          </cell>
          <cell r="AQ204" t="str">
            <v>-1</v>
          </cell>
          <cell r="AR204" t="str">
            <v>45.9</v>
          </cell>
          <cell r="AS204" t="str">
            <v>-1</v>
          </cell>
          <cell r="AT204" t="str">
            <v>-1</v>
          </cell>
          <cell r="AU204" t="str">
            <v>8</v>
          </cell>
          <cell r="AV204" t="str">
            <v>7.8</v>
          </cell>
          <cell r="AW204" t="str">
            <v>2.4</v>
          </cell>
          <cell r="AX204" t="str">
            <v>8.0</v>
          </cell>
          <cell r="AY204" t="str">
            <v>0.8</v>
          </cell>
          <cell r="AZ204" t="str">
            <v>0.02</v>
          </cell>
          <cell r="BA204" t="str">
            <v>0.028</v>
          </cell>
          <cell r="BB204" t="str">
            <v>1.21</v>
          </cell>
          <cell r="BC204" t="str">
            <v>0.001</v>
          </cell>
          <cell r="BD204" t="str">
            <v>0.004</v>
          </cell>
          <cell r="BE204" t="str">
            <v>0.183</v>
          </cell>
          <cell r="BF204" t="str">
            <v>0.0002</v>
          </cell>
          <cell r="BG204" t="str">
            <v>0.0010</v>
          </cell>
          <cell r="BH204" t="str">
            <v>0.00002</v>
          </cell>
          <cell r="BI204" t="str">
            <v>0.00002</v>
          </cell>
          <cell r="BJ204" t="str">
            <v>0.002</v>
          </cell>
          <cell r="BK204" t="str">
            <v>0.0003</v>
          </cell>
          <cell r="BL204" t="str">
            <v>0.002</v>
          </cell>
          <cell r="BM204" t="str">
            <v>0.0002</v>
          </cell>
          <cell r="BN204" t="str">
            <v>0.02</v>
          </cell>
          <cell r="BO204" t="str">
            <v>0.02</v>
          </cell>
          <cell r="BP204" t="str">
            <v>0.005</v>
          </cell>
          <cell r="BQ204" t="str">
            <v>-1</v>
          </cell>
          <cell r="BR204" t="str">
            <v>-1</v>
          </cell>
          <cell r="BS204" t="str">
            <v>7.5</v>
          </cell>
          <cell r="BT204" t="str">
            <v>-1</v>
          </cell>
          <cell r="BU204" t="str">
            <v>-1</v>
          </cell>
          <cell r="BV204" t="str">
            <v>-1</v>
          </cell>
          <cell r="BW204" t="str">
            <v>-1</v>
          </cell>
          <cell r="BX204" t="str">
            <v>-1</v>
          </cell>
          <cell r="BY204" t="str">
            <v>-1</v>
          </cell>
          <cell r="BZ204" t="str">
            <v/>
          </cell>
        </row>
        <row r="205">
          <cell r="B205" t="str">
            <v>旌泾交界</v>
          </cell>
          <cell r="C205" t="str">
            <v>长江流域</v>
          </cell>
          <cell r="D205" t="str">
            <v>安徽省</v>
          </cell>
          <cell r="E205" t="str">
            <v>宣城市</v>
          </cell>
          <cell r="F205" t="str">
            <v>宣城市</v>
          </cell>
          <cell r="G205" t="str">
            <v>旌德县</v>
          </cell>
          <cell r="H205" t="str">
            <v>安徽省</v>
          </cell>
          <cell r="I205" t="str">
            <v>宣城市</v>
          </cell>
          <cell r="J205" t="str">
            <v>二级</v>
          </cell>
          <cell r="K205" t="str">
            <v>长江水系</v>
          </cell>
          <cell r="L205" t="str">
            <v>河流</v>
          </cell>
          <cell r="M205" t="str">
            <v>徽水</v>
          </cell>
          <cell r="N205" t="str">
            <v>14502050178</v>
          </cell>
          <cell r="O205" t="str">
            <v>青弋江</v>
          </cell>
        </row>
        <row r="205">
          <cell r="S205" t="str">
            <v/>
          </cell>
          <cell r="T205" t="str">
            <v>新增</v>
          </cell>
          <cell r="U205" t="str">
            <v>—</v>
          </cell>
          <cell r="V205">
            <v>118.4354</v>
          </cell>
          <cell r="W205">
            <v>30.408</v>
          </cell>
          <cell r="X205" t="str">
            <v>十四五</v>
          </cell>
          <cell r="Y205" t="str">
            <v>没有</v>
          </cell>
          <cell r="Z205" t="str">
            <v>-</v>
          </cell>
          <cell r="AA205" t="str">
            <v>2023</v>
          </cell>
          <cell r="AB205" t="str">
            <v>10</v>
          </cell>
          <cell r="AC205">
            <v>21</v>
          </cell>
          <cell r="AD205" t="str">
            <v>Ⅱ</v>
          </cell>
          <cell r="AE205" t="str">
            <v>Ⅱ</v>
          </cell>
          <cell r="AF205" t="str">
            <v>Ⅲ</v>
          </cell>
          <cell r="AG205" t="str">
            <v>-</v>
          </cell>
          <cell r="AH205" t="str">
            <v>-</v>
          </cell>
          <cell r="AI205" t="str">
            <v>-</v>
          </cell>
          <cell r="AJ205" t="str">
            <v>总磷</v>
          </cell>
          <cell r="AK205" t="str">
            <v>溶解氧、高锰酸盐指数、总磷</v>
          </cell>
          <cell r="AL205" t="str">
            <v>化学需氧量、高锰酸盐指数、总磷</v>
          </cell>
          <cell r="AM205" t="str">
            <v>2023-10-19</v>
          </cell>
          <cell r="AN205" t="str">
            <v>-1</v>
          </cell>
          <cell r="AO205" t="str">
            <v>20.5</v>
          </cell>
          <cell r="AP205" t="str">
            <v>-1</v>
          </cell>
          <cell r="AQ205" t="str">
            <v>-1</v>
          </cell>
          <cell r="AR205" t="str">
            <v>22.1</v>
          </cell>
          <cell r="AS205" t="str">
            <v>-1</v>
          </cell>
          <cell r="AT205" t="str">
            <v>-1</v>
          </cell>
          <cell r="AU205" t="str">
            <v>8</v>
          </cell>
          <cell r="AV205" t="str">
            <v>9.7</v>
          </cell>
          <cell r="AW205" t="str">
            <v>2.0</v>
          </cell>
          <cell r="AX205" t="str">
            <v>6.0</v>
          </cell>
          <cell r="AY205" t="str">
            <v>1.5</v>
          </cell>
          <cell r="AZ205" t="str">
            <v>0.02</v>
          </cell>
          <cell r="BA205" t="str">
            <v>0.050</v>
          </cell>
          <cell r="BB205" t="str">
            <v>1.07</v>
          </cell>
          <cell r="BC205" t="str">
            <v>0.001</v>
          </cell>
          <cell r="BD205" t="str">
            <v>0.001</v>
          </cell>
          <cell r="BE205" t="str">
            <v>0.312</v>
          </cell>
          <cell r="BF205" t="str">
            <v>0.0002</v>
          </cell>
          <cell r="BG205" t="str">
            <v>0.0008</v>
          </cell>
          <cell r="BH205" t="str">
            <v>0.00002</v>
          </cell>
          <cell r="BI205" t="str">
            <v>0.00002</v>
          </cell>
          <cell r="BJ205" t="str">
            <v>0.002</v>
          </cell>
          <cell r="BK205" t="str">
            <v>0.00004</v>
          </cell>
          <cell r="BL205" t="str">
            <v>0.002</v>
          </cell>
          <cell r="BM205" t="str">
            <v>0.0002</v>
          </cell>
          <cell r="BN205" t="str">
            <v>0.01</v>
          </cell>
          <cell r="BO205" t="str">
            <v>0.02</v>
          </cell>
          <cell r="BP205" t="str">
            <v>0.005</v>
          </cell>
          <cell r="BQ205" t="str">
            <v>-1</v>
          </cell>
          <cell r="BR205" t="str">
            <v>-1</v>
          </cell>
          <cell r="BS205" t="str">
            <v>10.6</v>
          </cell>
          <cell r="BT205" t="str">
            <v>-1</v>
          </cell>
          <cell r="BU205" t="str">
            <v>-1</v>
          </cell>
          <cell r="BV205" t="str">
            <v>-1</v>
          </cell>
          <cell r="BW205" t="str">
            <v>-1</v>
          </cell>
          <cell r="BX205" t="str">
            <v>-1</v>
          </cell>
          <cell r="BY205" t="str">
            <v>-1</v>
          </cell>
          <cell r="BZ205" t="str">
            <v/>
          </cell>
        </row>
        <row r="206">
          <cell r="B206" t="str">
            <v>宣芜交界</v>
          </cell>
          <cell r="C206" t="str">
            <v>长江流域</v>
          </cell>
          <cell r="D206" t="str">
            <v>安徽省</v>
          </cell>
          <cell r="E206" t="str">
            <v>宣城市</v>
          </cell>
          <cell r="F206" t="str">
            <v>宣城市</v>
          </cell>
          <cell r="G206" t="str">
            <v>宣州区</v>
          </cell>
          <cell r="H206" t="str">
            <v>安徽省</v>
          </cell>
          <cell r="I206" t="str">
            <v>宣城市</v>
          </cell>
          <cell r="J206" t="str">
            <v>二级</v>
          </cell>
          <cell r="K206" t="str">
            <v>长江水系</v>
          </cell>
          <cell r="L206" t="str">
            <v>河流</v>
          </cell>
          <cell r="M206" t="str">
            <v>周寒河</v>
          </cell>
          <cell r="N206" t="str">
            <v>14502050086</v>
          </cell>
          <cell r="O206" t="str">
            <v>青弋江</v>
          </cell>
        </row>
        <row r="206">
          <cell r="S206" t="str">
            <v/>
          </cell>
          <cell r="T206" t="str">
            <v>新增</v>
          </cell>
          <cell r="U206" t="str">
            <v>市界（宣城市-芜湖市）</v>
          </cell>
          <cell r="V206">
            <v>118.4963</v>
          </cell>
          <cell r="W206">
            <v>30.9426</v>
          </cell>
          <cell r="X206" t="str">
            <v>十四五</v>
          </cell>
          <cell r="Y206" t="str">
            <v>没有</v>
          </cell>
          <cell r="Z206" t="str">
            <v>-</v>
          </cell>
          <cell r="AA206" t="str">
            <v>2023</v>
          </cell>
          <cell r="AB206" t="str">
            <v>10</v>
          </cell>
          <cell r="AC206">
            <v>21</v>
          </cell>
          <cell r="AD206" t="str">
            <v>Ⅱ</v>
          </cell>
          <cell r="AE206" t="str">
            <v>Ⅱ</v>
          </cell>
          <cell r="AF206" t="str">
            <v>Ⅱ</v>
          </cell>
          <cell r="AG206" t="str">
            <v>-</v>
          </cell>
          <cell r="AH206" t="str">
            <v>-</v>
          </cell>
          <cell r="AI206" t="str">
            <v>-</v>
          </cell>
          <cell r="AJ206" t="str">
            <v>总磷</v>
          </cell>
          <cell r="AK206" t="str">
            <v>高锰酸盐指数、总磷</v>
          </cell>
          <cell r="AL206" t="str">
            <v>高锰酸盐指数、总磷</v>
          </cell>
          <cell r="AM206" t="str">
            <v>2023-10-22</v>
          </cell>
          <cell r="AN206" t="str">
            <v>-1</v>
          </cell>
          <cell r="AO206" t="str">
            <v>21.6</v>
          </cell>
          <cell r="AP206" t="str">
            <v>-1</v>
          </cell>
          <cell r="AQ206" t="str">
            <v>-1</v>
          </cell>
          <cell r="AR206" t="str">
            <v>25.5</v>
          </cell>
          <cell r="AS206" t="str">
            <v>-1</v>
          </cell>
          <cell r="AT206" t="str">
            <v>-1</v>
          </cell>
          <cell r="AU206" t="str">
            <v>8</v>
          </cell>
          <cell r="AV206" t="str">
            <v>10.4</v>
          </cell>
          <cell r="AW206" t="str">
            <v>2.0</v>
          </cell>
          <cell r="AX206" t="str">
            <v>10.0</v>
          </cell>
          <cell r="AY206" t="str">
            <v>1.3</v>
          </cell>
          <cell r="AZ206" t="str">
            <v>0.02</v>
          </cell>
          <cell r="BA206" t="str">
            <v>0.040</v>
          </cell>
          <cell r="BB206" t="str">
            <v>0.96</v>
          </cell>
          <cell r="BC206" t="str">
            <v>0.001</v>
          </cell>
          <cell r="BD206" t="str">
            <v>0.007</v>
          </cell>
          <cell r="BE206" t="str">
            <v>0.271</v>
          </cell>
          <cell r="BF206" t="str">
            <v>0.0002</v>
          </cell>
          <cell r="BG206" t="str">
            <v>0.0012</v>
          </cell>
          <cell r="BH206" t="str">
            <v>0.00002</v>
          </cell>
          <cell r="BI206" t="str">
            <v>0.00002</v>
          </cell>
          <cell r="BJ206" t="str">
            <v>0.002</v>
          </cell>
          <cell r="BK206" t="str">
            <v>0.0003</v>
          </cell>
          <cell r="BL206" t="str">
            <v>0.002</v>
          </cell>
          <cell r="BM206" t="str">
            <v>0.0002</v>
          </cell>
          <cell r="BN206" t="str">
            <v>0.005</v>
          </cell>
          <cell r="BO206" t="str">
            <v>0.02</v>
          </cell>
          <cell r="BP206" t="str">
            <v>0.005</v>
          </cell>
          <cell r="BQ206" t="str">
            <v>-1</v>
          </cell>
          <cell r="BR206" t="str">
            <v>-1</v>
          </cell>
          <cell r="BS206" t="str">
            <v>15.7</v>
          </cell>
          <cell r="BT206" t="str">
            <v>-1</v>
          </cell>
          <cell r="BU206" t="str">
            <v>-1</v>
          </cell>
          <cell r="BV206" t="str">
            <v>-1</v>
          </cell>
          <cell r="BW206" t="str">
            <v>-1</v>
          </cell>
          <cell r="BX206" t="str">
            <v>-1</v>
          </cell>
          <cell r="BY206" t="str">
            <v>-1</v>
          </cell>
          <cell r="BZ206" t="str">
            <v/>
          </cell>
        </row>
        <row r="207">
          <cell r="B207" t="str">
            <v>梨园口</v>
          </cell>
          <cell r="C207" t="str">
            <v>长江流域</v>
          </cell>
          <cell r="D207" t="str">
            <v>安徽省</v>
          </cell>
          <cell r="E207" t="str">
            <v>宣城市</v>
          </cell>
          <cell r="F207" t="str">
            <v>宣城市</v>
          </cell>
          <cell r="G207" t="str">
            <v>广德县</v>
          </cell>
          <cell r="H207" t="str">
            <v>安徽省</v>
          </cell>
          <cell r="I207" t="str">
            <v>宣城市</v>
          </cell>
          <cell r="J207" t="str">
            <v>入湖河流</v>
          </cell>
          <cell r="K207" t="str">
            <v>长江水系</v>
          </cell>
          <cell r="L207" t="str">
            <v>河流</v>
          </cell>
          <cell r="M207" t="str">
            <v>新郎川河</v>
          </cell>
          <cell r="N207" t="str">
            <v>14502050198</v>
          </cell>
          <cell r="O207" t="str">
            <v>南漪湖</v>
          </cell>
        </row>
        <row r="207">
          <cell r="S207" t="str">
            <v/>
          </cell>
          <cell r="T207" t="str">
            <v>新增</v>
          </cell>
          <cell r="U207" t="str">
            <v>—</v>
          </cell>
          <cell r="V207">
            <v>119.2497</v>
          </cell>
          <cell r="W207">
            <v>31.023</v>
          </cell>
          <cell r="X207" t="str">
            <v>十四五</v>
          </cell>
          <cell r="Y207" t="str">
            <v>没有</v>
          </cell>
          <cell r="Z207" t="str">
            <v>-</v>
          </cell>
          <cell r="AA207" t="str">
            <v>2023</v>
          </cell>
          <cell r="AB207" t="str">
            <v>10</v>
          </cell>
          <cell r="AC207">
            <v>21</v>
          </cell>
          <cell r="AD207" t="str">
            <v>Ⅱ</v>
          </cell>
          <cell r="AE207" t="str">
            <v>Ⅱ</v>
          </cell>
          <cell r="AF207" t="str">
            <v>Ⅱ</v>
          </cell>
          <cell r="AG207" t="str">
            <v>-</v>
          </cell>
          <cell r="AH207" t="str">
            <v>-</v>
          </cell>
          <cell r="AI207" t="str">
            <v>-</v>
          </cell>
          <cell r="AJ207" t="str">
            <v>溶解氧、高锰酸盐指数</v>
          </cell>
          <cell r="AK207" t="str">
            <v>高锰酸盐指数、总磷</v>
          </cell>
          <cell r="AL207" t="str">
            <v>高锰酸盐指数、总磷</v>
          </cell>
          <cell r="AM207" t="str">
            <v>2023-10-20</v>
          </cell>
          <cell r="AN207" t="str">
            <v>-1</v>
          </cell>
          <cell r="AO207" t="str">
            <v>20.0</v>
          </cell>
          <cell r="AP207" t="str">
            <v>-1</v>
          </cell>
          <cell r="AQ207" t="str">
            <v>-1</v>
          </cell>
          <cell r="AR207" t="str">
            <v>14.6</v>
          </cell>
          <cell r="AS207" t="str">
            <v>-1</v>
          </cell>
          <cell r="AT207" t="str">
            <v>-1</v>
          </cell>
          <cell r="AU207" t="str">
            <v>8</v>
          </cell>
          <cell r="AV207" t="str">
            <v>7.2</v>
          </cell>
          <cell r="AW207" t="str">
            <v>2.4</v>
          </cell>
          <cell r="AX207" t="str">
            <v>11.0</v>
          </cell>
          <cell r="AY207" t="str">
            <v>1.5</v>
          </cell>
          <cell r="AZ207" t="str">
            <v>0.02</v>
          </cell>
          <cell r="BA207" t="str">
            <v>0.020</v>
          </cell>
          <cell r="BB207" t="str">
            <v>0.41</v>
          </cell>
          <cell r="BC207" t="str">
            <v>0.001</v>
          </cell>
          <cell r="BD207" t="str">
            <v>0.001</v>
          </cell>
          <cell r="BE207" t="str">
            <v>0.173</v>
          </cell>
          <cell r="BF207" t="str">
            <v>0.0002</v>
          </cell>
          <cell r="BG207" t="str">
            <v>0.0013</v>
          </cell>
          <cell r="BH207" t="str">
            <v>0.00002</v>
          </cell>
          <cell r="BI207" t="str">
            <v>0.00002</v>
          </cell>
          <cell r="BJ207" t="str">
            <v>0.002</v>
          </cell>
          <cell r="BK207" t="str">
            <v>0.00004</v>
          </cell>
          <cell r="BL207" t="str">
            <v>0.002</v>
          </cell>
          <cell r="BM207" t="str">
            <v>0.0002</v>
          </cell>
          <cell r="BN207" t="str">
            <v>0.01</v>
          </cell>
          <cell r="BO207" t="str">
            <v>0.02</v>
          </cell>
          <cell r="BP207" t="str">
            <v>0.005</v>
          </cell>
          <cell r="BQ207" t="str">
            <v>-1</v>
          </cell>
          <cell r="BR207" t="str">
            <v>-1</v>
          </cell>
          <cell r="BS207" t="str">
            <v>4.7</v>
          </cell>
          <cell r="BT207" t="str">
            <v>-1</v>
          </cell>
          <cell r="BU207" t="str">
            <v>-1</v>
          </cell>
          <cell r="BV207" t="str">
            <v>-1</v>
          </cell>
          <cell r="BW207" t="str">
            <v>-1</v>
          </cell>
          <cell r="BX207" t="str">
            <v>-1</v>
          </cell>
          <cell r="BY207" t="str">
            <v>-1</v>
          </cell>
          <cell r="BZ207" t="str">
            <v/>
          </cell>
        </row>
        <row r="208">
          <cell r="B208" t="str">
            <v>南元桥</v>
          </cell>
          <cell r="C208" t="str">
            <v>长江流域</v>
          </cell>
          <cell r="D208" t="str">
            <v>安徽省</v>
          </cell>
          <cell r="E208" t="str">
            <v>宣城市</v>
          </cell>
          <cell r="F208" t="str">
            <v>宣城市</v>
          </cell>
          <cell r="G208" t="str">
            <v>旌德县</v>
          </cell>
          <cell r="H208" t="str">
            <v>安徽省</v>
          </cell>
          <cell r="I208" t="str">
            <v>宣城市</v>
          </cell>
          <cell r="J208" t="str">
            <v>三级</v>
          </cell>
          <cell r="K208" t="str">
            <v>长江水系</v>
          </cell>
          <cell r="L208" t="str">
            <v>河流</v>
          </cell>
          <cell r="M208" t="str">
            <v>玉水河</v>
          </cell>
          <cell r="N208" t="str">
            <v>14502050337</v>
          </cell>
          <cell r="O208" t="str">
            <v>麻川河</v>
          </cell>
        </row>
        <row r="208">
          <cell r="S208" t="str">
            <v/>
          </cell>
          <cell r="T208" t="str">
            <v>新增</v>
          </cell>
          <cell r="U208" t="str">
            <v>市界（宣城市-黄山市）</v>
          </cell>
          <cell r="V208">
            <v>118.2764</v>
          </cell>
          <cell r="W208">
            <v>30.2684</v>
          </cell>
          <cell r="X208" t="str">
            <v>十四五</v>
          </cell>
          <cell r="Y208" t="str">
            <v>没有</v>
          </cell>
          <cell r="Z208" t="str">
            <v>-</v>
          </cell>
          <cell r="AA208" t="str">
            <v>2023</v>
          </cell>
          <cell r="AB208" t="str">
            <v>10</v>
          </cell>
          <cell r="AC208">
            <v>21</v>
          </cell>
          <cell r="AD208" t="str">
            <v>Ⅱ</v>
          </cell>
          <cell r="AE208" t="str">
            <v>Ⅱ</v>
          </cell>
          <cell r="AF208" t="str">
            <v>Ⅱ</v>
          </cell>
          <cell r="AG208" t="str">
            <v>-</v>
          </cell>
          <cell r="AH208" t="str">
            <v>-</v>
          </cell>
          <cell r="AI208" t="str">
            <v>-</v>
          </cell>
          <cell r="AJ208" t="str">
            <v>总磷</v>
          </cell>
          <cell r="AK208" t="str">
            <v>总磷</v>
          </cell>
          <cell r="AL208" t="str">
            <v>总磷</v>
          </cell>
          <cell r="AM208" t="str">
            <v>2023-10-23</v>
          </cell>
          <cell r="AN208" t="str">
            <v>-1</v>
          </cell>
          <cell r="AO208" t="str">
            <v>18.9</v>
          </cell>
          <cell r="AP208" t="str">
            <v>-1</v>
          </cell>
          <cell r="AQ208" t="str">
            <v>-1</v>
          </cell>
          <cell r="AR208" t="str">
            <v>16.0</v>
          </cell>
          <cell r="AS208" t="str">
            <v>-1</v>
          </cell>
          <cell r="AT208" t="str">
            <v>-1</v>
          </cell>
          <cell r="AU208" t="str">
            <v>9</v>
          </cell>
          <cell r="AV208" t="str">
            <v>12.0</v>
          </cell>
          <cell r="AW208" t="str">
            <v>1.4</v>
          </cell>
          <cell r="AX208" t="str">
            <v>7.0</v>
          </cell>
          <cell r="AY208" t="str">
            <v>0.8</v>
          </cell>
          <cell r="AZ208" t="str">
            <v>0.02</v>
          </cell>
          <cell r="BA208" t="str">
            <v>0.050</v>
          </cell>
          <cell r="BB208" t="str">
            <v>0.51</v>
          </cell>
          <cell r="BC208" t="str">
            <v>0.0004</v>
          </cell>
          <cell r="BD208" t="str">
            <v>0.0004</v>
          </cell>
          <cell r="BE208" t="str">
            <v>0.112</v>
          </cell>
          <cell r="BF208" t="str">
            <v>0.0002</v>
          </cell>
          <cell r="BG208" t="str">
            <v>0.0009</v>
          </cell>
          <cell r="BH208" t="str">
            <v>0.00002</v>
          </cell>
          <cell r="BI208" t="str">
            <v>0.00002</v>
          </cell>
          <cell r="BJ208" t="str">
            <v>0.002</v>
          </cell>
          <cell r="BK208" t="str">
            <v>0.0002</v>
          </cell>
          <cell r="BL208" t="str">
            <v>0.002</v>
          </cell>
          <cell r="BM208" t="str">
            <v>0.0002</v>
          </cell>
          <cell r="BN208" t="str">
            <v>0.005</v>
          </cell>
          <cell r="BO208" t="str">
            <v>0.02</v>
          </cell>
          <cell r="BP208" t="str">
            <v>0.005</v>
          </cell>
          <cell r="BQ208" t="str">
            <v>-1</v>
          </cell>
          <cell r="BR208" t="str">
            <v>-1</v>
          </cell>
          <cell r="BS208" t="str">
            <v>8.2</v>
          </cell>
          <cell r="BT208" t="str">
            <v>-1</v>
          </cell>
          <cell r="BU208" t="str">
            <v>-1</v>
          </cell>
          <cell r="BV208" t="str">
            <v>-1</v>
          </cell>
          <cell r="BW208" t="str">
            <v>-1</v>
          </cell>
          <cell r="BX208" t="str">
            <v>-1</v>
          </cell>
          <cell r="BY208" t="str">
            <v>-1</v>
          </cell>
          <cell r="BZ208" t="str">
            <v/>
          </cell>
        </row>
        <row r="209">
          <cell r="B209" t="str">
            <v>水碧桥</v>
          </cell>
          <cell r="C209" t="str">
            <v>长江流域</v>
          </cell>
          <cell r="D209" t="str">
            <v>安徽省</v>
          </cell>
          <cell r="E209" t="str">
            <v>宣城市</v>
          </cell>
          <cell r="F209" t="str">
            <v>宣城市</v>
          </cell>
          <cell r="G209" t="str">
            <v>宣州区</v>
          </cell>
          <cell r="H209" t="str">
            <v>安徽省</v>
          </cell>
          <cell r="I209" t="str">
            <v>宣城市</v>
          </cell>
          <cell r="J209" t="str">
            <v>一级</v>
          </cell>
          <cell r="K209" t="str">
            <v>长江水系</v>
          </cell>
          <cell r="L209" t="str">
            <v>河流</v>
          </cell>
          <cell r="M209" t="str">
            <v>水阳江</v>
          </cell>
          <cell r="N209" t="str">
            <v>14502050234</v>
          </cell>
          <cell r="O209" t="str">
            <v>长江</v>
          </cell>
        </row>
        <row r="209">
          <cell r="S209" t="str">
            <v>水阳江宣州工业用水区/水阳江宣州农业用水区/水阳江皖苏缓冲区</v>
          </cell>
          <cell r="T209" t="str">
            <v>新增</v>
          </cell>
          <cell r="U209" t="str">
            <v>省界（皖-苏、皖）</v>
          </cell>
          <cell r="V209">
            <v>118.7886</v>
          </cell>
          <cell r="W209">
            <v>31.1854</v>
          </cell>
          <cell r="X209" t="str">
            <v>十四五</v>
          </cell>
          <cell r="Y209" t="str">
            <v>有</v>
          </cell>
          <cell r="Z209" t="str">
            <v>固定站</v>
          </cell>
          <cell r="AA209" t="str">
            <v>2023</v>
          </cell>
          <cell r="AB209" t="str">
            <v>10</v>
          </cell>
          <cell r="AC209">
            <v>21</v>
          </cell>
          <cell r="AD209" t="str">
            <v>Ⅱ</v>
          </cell>
          <cell r="AE209" t="str">
            <v>Ⅱ</v>
          </cell>
          <cell r="AF209" t="str">
            <v>Ⅲ</v>
          </cell>
          <cell r="AG209" t="str">
            <v>-</v>
          </cell>
          <cell r="AH209" t="str">
            <v>-</v>
          </cell>
          <cell r="AI209" t="str">
            <v>-</v>
          </cell>
          <cell r="AJ209" t="str">
            <v>总磷</v>
          </cell>
          <cell r="AK209" t="str">
            <v>溶解氧、高锰酸盐指数、总磷</v>
          </cell>
          <cell r="AL209" t="str">
            <v>化学需氧量</v>
          </cell>
          <cell r="AM209" t="str">
            <v>2023-10-18</v>
          </cell>
          <cell r="AN209" t="str">
            <v>-1</v>
          </cell>
          <cell r="AO209" t="str">
            <v>22.3</v>
          </cell>
          <cell r="AP209" t="str">
            <v>-1</v>
          </cell>
          <cell r="AQ209" t="str">
            <v>-1</v>
          </cell>
          <cell r="AR209" t="str">
            <v>23.6</v>
          </cell>
          <cell r="AS209" t="str">
            <v>-1</v>
          </cell>
          <cell r="AT209" t="str">
            <v>-1</v>
          </cell>
          <cell r="AU209" t="str">
            <v>8</v>
          </cell>
          <cell r="AV209" t="str">
            <v>7.7</v>
          </cell>
          <cell r="AW209" t="str">
            <v>2.0</v>
          </cell>
          <cell r="AX209" t="str">
            <v>10.0</v>
          </cell>
          <cell r="AY209" t="str">
            <v>1.4</v>
          </cell>
          <cell r="AZ209" t="str">
            <v>0.02</v>
          </cell>
          <cell r="BA209" t="str">
            <v>0.037</v>
          </cell>
          <cell r="BB209" t="str">
            <v>1.76</v>
          </cell>
          <cell r="BC209" t="str">
            <v>0.003</v>
          </cell>
          <cell r="BD209" t="str">
            <v>0.018</v>
          </cell>
          <cell r="BE209" t="str">
            <v>0.438</v>
          </cell>
          <cell r="BF209" t="str">
            <v>0.0002</v>
          </cell>
          <cell r="BG209" t="str">
            <v>0.0008</v>
          </cell>
          <cell r="BH209" t="str">
            <v>0.00002</v>
          </cell>
          <cell r="BI209" t="str">
            <v>0.00005</v>
          </cell>
          <cell r="BJ209" t="str">
            <v>0.002</v>
          </cell>
          <cell r="BK209" t="str">
            <v>0.001</v>
          </cell>
          <cell r="BL209" t="str">
            <v>0.002</v>
          </cell>
          <cell r="BM209" t="str">
            <v>0.0002</v>
          </cell>
          <cell r="BN209" t="str">
            <v>0.005</v>
          </cell>
          <cell r="BO209" t="str">
            <v>0.02</v>
          </cell>
          <cell r="BP209" t="str">
            <v>0.005</v>
          </cell>
          <cell r="BQ209" t="str">
            <v>-1</v>
          </cell>
          <cell r="BR209" t="str">
            <v>-1</v>
          </cell>
          <cell r="BS209" t="str">
            <v>13.7</v>
          </cell>
          <cell r="BT209" t="str">
            <v>-1</v>
          </cell>
          <cell r="BU209" t="str">
            <v>-1</v>
          </cell>
          <cell r="BV209" t="str">
            <v>-1</v>
          </cell>
          <cell r="BW209" t="str">
            <v>-1</v>
          </cell>
          <cell r="BX209" t="str">
            <v>-1</v>
          </cell>
          <cell r="BY209" t="str">
            <v>-1</v>
          </cell>
          <cell r="BZ209" t="str">
            <v/>
          </cell>
        </row>
        <row r="210">
          <cell r="B210" t="str">
            <v>坞村</v>
          </cell>
          <cell r="C210" t="str">
            <v>长江流域</v>
          </cell>
          <cell r="D210" t="str">
            <v>安徽省</v>
          </cell>
          <cell r="E210" t="str">
            <v>宣城市</v>
          </cell>
          <cell r="F210" t="str">
            <v>宣城市</v>
          </cell>
          <cell r="G210" t="str">
            <v>宁国市</v>
          </cell>
          <cell r="H210" t="str">
            <v>安徽省</v>
          </cell>
          <cell r="I210" t="str">
            <v>宣城市</v>
          </cell>
          <cell r="J210" t="str">
            <v>二级</v>
          </cell>
          <cell r="K210" t="str">
            <v>长江水系</v>
          </cell>
          <cell r="L210" t="str">
            <v>河流</v>
          </cell>
          <cell r="M210" t="str">
            <v>东津河</v>
          </cell>
          <cell r="N210" t="str">
            <v>14502050012</v>
          </cell>
          <cell r="O210" t="str">
            <v>水阳江</v>
          </cell>
        </row>
        <row r="210">
          <cell r="S210" t="str">
            <v>西津河东津河宁国保留区</v>
          </cell>
          <cell r="T210" t="str">
            <v>新增</v>
          </cell>
          <cell r="U210" t="str">
            <v>—</v>
          </cell>
          <cell r="V210">
            <v>119.0003</v>
          </cell>
          <cell r="W210">
            <v>30.6192</v>
          </cell>
          <cell r="X210" t="str">
            <v>十四五</v>
          </cell>
          <cell r="Y210" t="str">
            <v>没有</v>
          </cell>
          <cell r="Z210" t="str">
            <v>-</v>
          </cell>
          <cell r="AA210" t="str">
            <v>2023</v>
          </cell>
          <cell r="AB210" t="str">
            <v>10</v>
          </cell>
          <cell r="AC210">
            <v>21</v>
          </cell>
          <cell r="AD210" t="str">
            <v>Ⅱ</v>
          </cell>
          <cell r="AE210" t="str">
            <v>Ⅱ</v>
          </cell>
          <cell r="AF210" t="str">
            <v>Ⅰ</v>
          </cell>
          <cell r="AG210" t="str">
            <v>-</v>
          </cell>
          <cell r="AH210" t="str">
            <v>-</v>
          </cell>
          <cell r="AI210" t="str">
            <v>-</v>
          </cell>
          <cell r="AJ210" t="str">
            <v>总磷</v>
          </cell>
          <cell r="AK210" t="str">
            <v>总磷</v>
          </cell>
          <cell r="AL210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M210" t="str">
            <v>2023-10-18</v>
          </cell>
          <cell r="AN210" t="str">
            <v>-1</v>
          </cell>
          <cell r="AO210" t="str">
            <v>23.4</v>
          </cell>
          <cell r="AP210" t="str">
            <v>-1</v>
          </cell>
          <cell r="AQ210" t="str">
            <v>-1</v>
          </cell>
          <cell r="AR210" t="str">
            <v>21.5</v>
          </cell>
          <cell r="AS210" t="str">
            <v>-1</v>
          </cell>
          <cell r="AT210" t="str">
            <v>-1</v>
          </cell>
          <cell r="AU210" t="str">
            <v>9</v>
          </cell>
          <cell r="AV210" t="str">
            <v>9.0</v>
          </cell>
          <cell r="AW210" t="str">
            <v>1.4</v>
          </cell>
          <cell r="AX210" t="str">
            <v>4.5</v>
          </cell>
          <cell r="AY210" t="str">
            <v>1.0</v>
          </cell>
          <cell r="AZ210" t="str">
            <v>0.02</v>
          </cell>
          <cell r="BA210" t="str">
            <v>0.060</v>
          </cell>
          <cell r="BB210" t="str">
            <v>0.94</v>
          </cell>
          <cell r="BC210" t="str">
            <v>0.001</v>
          </cell>
          <cell r="BD210" t="str">
            <v>0.001</v>
          </cell>
          <cell r="BE210" t="str">
            <v>0.218</v>
          </cell>
          <cell r="BF210" t="str">
            <v>0.0002</v>
          </cell>
          <cell r="BG210" t="str">
            <v>0.0008</v>
          </cell>
          <cell r="BH210" t="str">
            <v>0.00002</v>
          </cell>
          <cell r="BI210" t="str">
            <v>0.00002</v>
          </cell>
          <cell r="BJ210" t="str">
            <v>0.002</v>
          </cell>
          <cell r="BK210" t="str">
            <v>0.00004</v>
          </cell>
          <cell r="BL210" t="str">
            <v>0.002</v>
          </cell>
          <cell r="BM210" t="str">
            <v>0.0002</v>
          </cell>
          <cell r="BN210" t="str">
            <v>0.02</v>
          </cell>
          <cell r="BO210" t="str">
            <v>0.02</v>
          </cell>
          <cell r="BP210" t="str">
            <v>0.005</v>
          </cell>
          <cell r="BQ210" t="str">
            <v>-1</v>
          </cell>
          <cell r="BR210" t="str">
            <v>-1</v>
          </cell>
          <cell r="BS210" t="str">
            <v>4.3</v>
          </cell>
          <cell r="BT210" t="str">
            <v>-1</v>
          </cell>
          <cell r="BU210" t="str">
            <v>-1</v>
          </cell>
          <cell r="BV210" t="str">
            <v>-1</v>
          </cell>
          <cell r="BW210" t="str">
            <v>-1</v>
          </cell>
          <cell r="BX210" t="str">
            <v>-1</v>
          </cell>
          <cell r="BY210" t="str">
            <v>-1</v>
          </cell>
          <cell r="BZ210" t="str">
            <v/>
          </cell>
        </row>
        <row r="211">
          <cell r="B211" t="str">
            <v>柏山</v>
          </cell>
          <cell r="C211" t="str">
            <v>长江流域</v>
          </cell>
          <cell r="D211" t="str">
            <v>安徽省</v>
          </cell>
          <cell r="E211" t="str">
            <v>宣城市</v>
          </cell>
          <cell r="F211" t="str">
            <v>宣城市</v>
          </cell>
          <cell r="G211" t="str">
            <v>绩溪县</v>
          </cell>
          <cell r="H211" t="str">
            <v>安徽省</v>
          </cell>
          <cell r="I211" t="str">
            <v>宣城市</v>
          </cell>
          <cell r="J211" t="str">
            <v>一级</v>
          </cell>
          <cell r="K211" t="str">
            <v>长江水系</v>
          </cell>
          <cell r="L211" t="str">
            <v>河流</v>
          </cell>
          <cell r="M211" t="str">
            <v>水阳江</v>
          </cell>
          <cell r="N211" t="str">
            <v>14502050234</v>
          </cell>
          <cell r="O211" t="str">
            <v>长江</v>
          </cell>
        </row>
        <row r="211">
          <cell r="S211" t="str">
            <v>水阳江宁国源头水保护区</v>
          </cell>
          <cell r="T211" t="str">
            <v>新增</v>
          </cell>
          <cell r="U211" t="str">
            <v>—</v>
          </cell>
          <cell r="V211">
            <v>118.7479</v>
          </cell>
          <cell r="W211">
            <v>30.2991</v>
          </cell>
          <cell r="X211" t="str">
            <v>十四五</v>
          </cell>
          <cell r="Y211" t="str">
            <v>没有</v>
          </cell>
          <cell r="Z211" t="str">
            <v>-</v>
          </cell>
          <cell r="AA211" t="str">
            <v>2023</v>
          </cell>
          <cell r="AB211" t="str">
            <v>10</v>
          </cell>
          <cell r="AC211">
            <v>21</v>
          </cell>
          <cell r="AD211" t="str">
            <v>Ⅱ</v>
          </cell>
          <cell r="AE211" t="str">
            <v>Ⅰ</v>
          </cell>
          <cell r="AF211" t="str">
            <v>Ⅱ</v>
          </cell>
          <cell r="AG211" t="str">
            <v>-</v>
          </cell>
          <cell r="AH211" t="str">
            <v>-</v>
          </cell>
          <cell r="AI211" t="str">
            <v>-</v>
          </cell>
          <cell r="AJ211" t="str">
            <v>总磷</v>
          </cell>
          <cell r="AK211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L211" t="str">
            <v>总磷</v>
          </cell>
          <cell r="AM211" t="str">
            <v>2023-10-19</v>
          </cell>
          <cell r="AN211" t="str">
            <v>-1</v>
          </cell>
          <cell r="AO211" t="str">
            <v>22.2</v>
          </cell>
          <cell r="AP211" t="str">
            <v>-1</v>
          </cell>
          <cell r="AQ211" t="str">
            <v>-1</v>
          </cell>
          <cell r="AR211" t="str">
            <v>19.6</v>
          </cell>
          <cell r="AS211" t="str">
            <v>-1</v>
          </cell>
          <cell r="AT211" t="str">
            <v>-1</v>
          </cell>
          <cell r="AU211" t="str">
            <v>9</v>
          </cell>
          <cell r="AV211" t="str">
            <v>11.3</v>
          </cell>
          <cell r="AW211" t="str">
            <v>1.0</v>
          </cell>
          <cell r="AX211" t="str">
            <v>4.5</v>
          </cell>
          <cell r="AY211" t="str">
            <v>0.7</v>
          </cell>
          <cell r="AZ211" t="str">
            <v>0.02</v>
          </cell>
          <cell r="BA211" t="str">
            <v>0.050</v>
          </cell>
          <cell r="BB211" t="str">
            <v>0.96</v>
          </cell>
          <cell r="BC211" t="str">
            <v>0.001</v>
          </cell>
          <cell r="BD211" t="str">
            <v>0.0004</v>
          </cell>
          <cell r="BE211" t="str">
            <v>0.384</v>
          </cell>
          <cell r="BF211" t="str">
            <v>0.0002</v>
          </cell>
          <cell r="BG211" t="str">
            <v>0.0013</v>
          </cell>
          <cell r="BH211" t="str">
            <v>0.00002</v>
          </cell>
          <cell r="BI211" t="str">
            <v>0.00002</v>
          </cell>
          <cell r="BJ211" t="str">
            <v>0.002</v>
          </cell>
          <cell r="BK211" t="str">
            <v>0.00004</v>
          </cell>
          <cell r="BL211" t="str">
            <v>0.002</v>
          </cell>
          <cell r="BM211" t="str">
            <v>0.0002</v>
          </cell>
          <cell r="BN211" t="str">
            <v>0.02</v>
          </cell>
          <cell r="BO211" t="str">
            <v>0.02</v>
          </cell>
          <cell r="BP211" t="str">
            <v>0.005</v>
          </cell>
          <cell r="BQ211" t="str">
            <v>-1</v>
          </cell>
          <cell r="BR211" t="str">
            <v>-1</v>
          </cell>
          <cell r="BS211" t="str">
            <v>8.0</v>
          </cell>
          <cell r="BT211" t="str">
            <v>-1</v>
          </cell>
          <cell r="BU211" t="str">
            <v>-1</v>
          </cell>
          <cell r="BV211" t="str">
            <v>-1</v>
          </cell>
          <cell r="BW211" t="str">
            <v>-1</v>
          </cell>
          <cell r="BX211" t="str">
            <v>-1</v>
          </cell>
          <cell r="BY211" t="str">
            <v>-1</v>
          </cell>
          <cell r="BZ211" t="str">
            <v/>
          </cell>
        </row>
        <row r="212">
          <cell r="B212" t="str">
            <v>玉山取水口上游</v>
          </cell>
          <cell r="C212" t="str">
            <v>长江流域</v>
          </cell>
          <cell r="D212" t="str">
            <v>安徽省</v>
          </cell>
          <cell r="E212" t="str">
            <v>宣城市</v>
          </cell>
          <cell r="F212" t="str">
            <v>宣城市</v>
          </cell>
          <cell r="G212" t="str">
            <v>宁国市、宣州区</v>
          </cell>
          <cell r="H212" t="str">
            <v>安徽省</v>
          </cell>
          <cell r="I212" t="str">
            <v>宣城市</v>
          </cell>
          <cell r="J212" t="str">
            <v>一级</v>
          </cell>
          <cell r="K212" t="str">
            <v>长江水系</v>
          </cell>
          <cell r="L212" t="str">
            <v>河流</v>
          </cell>
          <cell r="M212" t="str">
            <v>水阳江</v>
          </cell>
          <cell r="N212" t="str">
            <v>14502050234</v>
          </cell>
          <cell r="O212" t="str">
            <v>长江</v>
          </cell>
        </row>
        <row r="212">
          <cell r="S212" t="str">
            <v>水阳江宣城保留区/水阳江宣州饮用、渔业用水区</v>
          </cell>
          <cell r="T212" t="str">
            <v>新增</v>
          </cell>
          <cell r="U212" t="str">
            <v>—</v>
          </cell>
          <cell r="V212">
            <v>118.8036</v>
          </cell>
          <cell r="W212">
            <v>30.935</v>
          </cell>
          <cell r="X212" t="str">
            <v>十四五</v>
          </cell>
          <cell r="Y212" t="str">
            <v>没有</v>
          </cell>
          <cell r="Z212" t="str">
            <v>-</v>
          </cell>
          <cell r="AA212" t="str">
            <v>2023</v>
          </cell>
          <cell r="AB212" t="str">
            <v>10</v>
          </cell>
          <cell r="AC212">
            <v>21</v>
          </cell>
          <cell r="AD212" t="str">
            <v>Ⅱ</v>
          </cell>
          <cell r="AE212" t="str">
            <v>Ⅱ</v>
          </cell>
          <cell r="AF212" t="str">
            <v>Ⅱ</v>
          </cell>
          <cell r="AG212" t="str">
            <v>-</v>
          </cell>
          <cell r="AH212" t="str">
            <v>-</v>
          </cell>
          <cell r="AI212" t="str">
            <v>-</v>
          </cell>
          <cell r="AJ212" t="str">
            <v>溶解氧、总磷</v>
          </cell>
          <cell r="AK212" t="str">
            <v>溶解氧、总磷</v>
          </cell>
          <cell r="AL212" t="str">
            <v>溶解氧、氨氮、总磷</v>
          </cell>
          <cell r="AM212" t="str">
            <v>2023-10-22</v>
          </cell>
          <cell r="AN212" t="str">
            <v>-1</v>
          </cell>
          <cell r="AO212" t="str">
            <v>21.1</v>
          </cell>
          <cell r="AP212" t="str">
            <v>-1</v>
          </cell>
          <cell r="AQ212" t="str">
            <v>-1</v>
          </cell>
          <cell r="AR212" t="str">
            <v>20.2</v>
          </cell>
          <cell r="AS212" t="str">
            <v>-1</v>
          </cell>
          <cell r="AT212" t="str">
            <v>-1</v>
          </cell>
          <cell r="AU212" t="str">
            <v>8</v>
          </cell>
          <cell r="AV212" t="str">
            <v>6.6</v>
          </cell>
          <cell r="AW212" t="str">
            <v>1.3</v>
          </cell>
          <cell r="AX212" t="str">
            <v>7.0</v>
          </cell>
          <cell r="AY212" t="str">
            <v>1.0</v>
          </cell>
          <cell r="AZ212" t="str">
            <v>0.02</v>
          </cell>
          <cell r="BA212" t="str">
            <v>0.040</v>
          </cell>
          <cell r="BB212" t="str">
            <v>1.05</v>
          </cell>
          <cell r="BC212" t="str">
            <v>0.001</v>
          </cell>
          <cell r="BD212" t="str">
            <v>0.002</v>
          </cell>
          <cell r="BE212" t="str">
            <v>0.213</v>
          </cell>
          <cell r="BF212" t="str">
            <v>0.0002</v>
          </cell>
          <cell r="BG212" t="str">
            <v>0.0010</v>
          </cell>
          <cell r="BH212" t="str">
            <v>0.00002</v>
          </cell>
          <cell r="BI212" t="str">
            <v>0.00002</v>
          </cell>
          <cell r="BJ212" t="str">
            <v>0.002</v>
          </cell>
          <cell r="BK212" t="str">
            <v>0.0002</v>
          </cell>
          <cell r="BL212" t="str">
            <v>0.002</v>
          </cell>
          <cell r="BM212" t="str">
            <v>0.0002</v>
          </cell>
          <cell r="BN212" t="str">
            <v>0.005</v>
          </cell>
          <cell r="BO212" t="str">
            <v>0.02</v>
          </cell>
          <cell r="BP212" t="str">
            <v>0.005</v>
          </cell>
          <cell r="BQ212" t="str">
            <v>-1</v>
          </cell>
          <cell r="BR212" t="str">
            <v>-1</v>
          </cell>
          <cell r="BS212" t="str">
            <v>26.1</v>
          </cell>
          <cell r="BT212" t="str">
            <v>-1</v>
          </cell>
          <cell r="BU212" t="str">
            <v>-1</v>
          </cell>
          <cell r="BV212" t="str">
            <v>-1</v>
          </cell>
          <cell r="BW212" t="str">
            <v>-1</v>
          </cell>
          <cell r="BX212" t="str">
            <v>-1</v>
          </cell>
          <cell r="BY212" t="str">
            <v>-1</v>
          </cell>
          <cell r="BZ212" t="str">
            <v/>
          </cell>
        </row>
        <row r="213">
          <cell r="B213" t="str">
            <v>镇埠</v>
          </cell>
          <cell r="C213" t="str">
            <v>长江流域</v>
          </cell>
          <cell r="D213" t="str">
            <v>安徽省</v>
          </cell>
          <cell r="E213" t="str">
            <v>黄山市</v>
          </cell>
          <cell r="F213" t="str">
            <v>黄山市</v>
          </cell>
          <cell r="G213" t="str">
            <v>祁门县</v>
          </cell>
          <cell r="H213" t="str">
            <v>江西省</v>
          </cell>
          <cell r="I213" t="str">
            <v>景德镇市</v>
          </cell>
          <cell r="J213" t="str">
            <v>一级</v>
          </cell>
          <cell r="K213" t="str">
            <v>长江水系</v>
          </cell>
          <cell r="L213" t="str">
            <v>河流</v>
          </cell>
          <cell r="M213" t="str">
            <v>昌江</v>
          </cell>
          <cell r="N213" t="str">
            <v>14502050202</v>
          </cell>
          <cell r="O213" t="str">
            <v>饶河</v>
          </cell>
        </row>
        <row r="213">
          <cell r="S213" t="str">
            <v>昌江祁门河流源头水保护区/昌江祁门保留区/昌江皖赣缓冲区</v>
          </cell>
          <cell r="T213" t="str">
            <v>保留</v>
          </cell>
          <cell r="U213" t="str">
            <v>省界（皖-赣）</v>
          </cell>
          <cell r="V213">
            <v>117.4454</v>
          </cell>
          <cell r="W213">
            <v>29.6804</v>
          </cell>
          <cell r="X213" t="str">
            <v>十二五,十三五,十四五</v>
          </cell>
          <cell r="Y213" t="str">
            <v>有</v>
          </cell>
          <cell r="Z213" t="str">
            <v>固定站</v>
          </cell>
          <cell r="AA213" t="str">
            <v>2023</v>
          </cell>
          <cell r="AB213" t="str">
            <v>10</v>
          </cell>
          <cell r="AC213">
            <v>21</v>
          </cell>
          <cell r="AD213" t="str">
            <v>Ⅰ</v>
          </cell>
          <cell r="AE213" t="str">
            <v>Ⅱ</v>
          </cell>
          <cell r="AF213" t="str">
            <v>Ⅱ</v>
          </cell>
          <cell r="AG213" t="str">
            <v>-</v>
          </cell>
          <cell r="AH213" t="str">
            <v>-</v>
          </cell>
          <cell r="AI213" t="str">
            <v>-</v>
          </cell>
          <cell r="AJ213" t="str">
            <v>pH、溶解氧、五日生化需氧量、化学需氧量、高锰酸盐指数、阴离子表面活性剂、汞、镉、铬（六价）、砷、铅、铜、锌、硒、氨氮、总磷、氰化物、氟化物、硫化物、石油类、挥发酚</v>
          </cell>
          <cell r="AK213" t="str">
            <v>总磷</v>
          </cell>
          <cell r="AL213" t="str">
            <v>溶解氧、总磷</v>
          </cell>
          <cell r="AM213" t="str">
            <v>2023-10-12</v>
          </cell>
          <cell r="AN213" t="str">
            <v>-1</v>
          </cell>
          <cell r="AO213" t="str">
            <v>23.6</v>
          </cell>
          <cell r="AP213" t="str">
            <v>-1</v>
          </cell>
          <cell r="AQ213" t="str">
            <v>-1</v>
          </cell>
          <cell r="AR213" t="str">
            <v>9.3</v>
          </cell>
          <cell r="AS213" t="str">
            <v>-1</v>
          </cell>
          <cell r="AT213" t="str">
            <v>-1</v>
          </cell>
          <cell r="AU213" t="str">
            <v>7</v>
          </cell>
          <cell r="AV213" t="str">
            <v>8.7</v>
          </cell>
          <cell r="AW213" t="str">
            <v>1.4</v>
          </cell>
          <cell r="AX213" t="str">
            <v>6.0</v>
          </cell>
          <cell r="AY213" t="str">
            <v>0.7</v>
          </cell>
          <cell r="AZ213" t="str">
            <v>0.02</v>
          </cell>
          <cell r="BA213" t="str">
            <v>0.018</v>
          </cell>
          <cell r="BB213" t="str">
            <v>0.36</v>
          </cell>
          <cell r="BC213" t="str">
            <v>0.005</v>
          </cell>
          <cell r="BD213" t="str">
            <v>0.003</v>
          </cell>
          <cell r="BE213" t="str">
            <v>0.188</v>
          </cell>
          <cell r="BF213" t="str">
            <v>0.0002</v>
          </cell>
          <cell r="BG213" t="str">
            <v>0.0004</v>
          </cell>
          <cell r="BH213" t="str">
            <v>0.00002</v>
          </cell>
          <cell r="BI213" t="str">
            <v>0.00002</v>
          </cell>
          <cell r="BJ213" t="str">
            <v>0.002</v>
          </cell>
          <cell r="BK213" t="str">
            <v>0.00004</v>
          </cell>
          <cell r="BL213" t="str">
            <v>0.0005</v>
          </cell>
          <cell r="BM213" t="str">
            <v>0.0002</v>
          </cell>
          <cell r="BN213" t="str">
            <v>0.005</v>
          </cell>
          <cell r="BO213" t="str">
            <v>0.02</v>
          </cell>
          <cell r="BP213" t="str">
            <v>0.005</v>
          </cell>
          <cell r="BQ213" t="str">
            <v>-1</v>
          </cell>
          <cell r="BR213" t="str">
            <v>-1</v>
          </cell>
          <cell r="BS213" t="str">
            <v>1.1</v>
          </cell>
          <cell r="BT213" t="str">
            <v>-1</v>
          </cell>
          <cell r="BU213" t="str">
            <v>-1</v>
          </cell>
          <cell r="BV213" t="str">
            <v>-1</v>
          </cell>
          <cell r="BW213" t="str">
            <v>-1</v>
          </cell>
          <cell r="BX213" t="str">
            <v>-1</v>
          </cell>
          <cell r="BY213" t="str">
            <v>-1</v>
          </cell>
          <cell r="BZ213" t="str">
            <v/>
          </cell>
        </row>
        <row r="214">
          <cell r="B214" t="str">
            <v>黄口</v>
          </cell>
          <cell r="C214" t="str">
            <v>淮河流域</v>
          </cell>
          <cell r="D214" t="str">
            <v>河南省</v>
          </cell>
          <cell r="E214" t="str">
            <v>商丘市</v>
          </cell>
          <cell r="F214" t="str">
            <v>商丘市</v>
          </cell>
          <cell r="G214" t="str">
            <v>夏邑县、永城市</v>
          </cell>
          <cell r="H214" t="str">
            <v>河南省</v>
          </cell>
          <cell r="I214" t="str">
            <v>商丘市</v>
          </cell>
          <cell r="J214" t="str">
            <v>一级</v>
          </cell>
          <cell r="K214" t="str">
            <v>淮河水系</v>
          </cell>
          <cell r="L214" t="str">
            <v>河流</v>
          </cell>
          <cell r="M214" t="str">
            <v>浍河</v>
          </cell>
          <cell r="N214" t="str">
            <v>14511130069</v>
          </cell>
          <cell r="O214" t="str">
            <v>怀洪新河</v>
          </cell>
        </row>
        <row r="214">
          <cell r="S214" t="str">
            <v>东沙河(浍河)永城排污控制区/浍河豫皖缓冲区</v>
          </cell>
          <cell r="T214" t="str">
            <v>保留</v>
          </cell>
          <cell r="U214" t="str">
            <v>省界（豫-皖）</v>
          </cell>
          <cell r="V214">
            <v>116.3924</v>
          </cell>
          <cell r="W214">
            <v>33.8068</v>
          </cell>
          <cell r="X214" t="str">
            <v>十一五,十二五,十三五,十四五</v>
          </cell>
          <cell r="Y214" t="str">
            <v>有</v>
          </cell>
          <cell r="Z214" t="str">
            <v>固定站</v>
          </cell>
          <cell r="AA214" t="str">
            <v>2023</v>
          </cell>
          <cell r="AB214" t="str">
            <v>10</v>
          </cell>
          <cell r="AC214">
            <v>21</v>
          </cell>
          <cell r="AD214" t="str">
            <v>Ⅳ</v>
          </cell>
          <cell r="AE214" t="str">
            <v>Ⅳ</v>
          </cell>
          <cell r="AF214" t="str">
            <v>Ⅳ</v>
          </cell>
          <cell r="AG214" t="str">
            <v>五日生化需氧量（0.2）、高锰酸盐指数（0.2）</v>
          </cell>
          <cell r="AH214" t="str">
            <v>五日生化需氧量（0.2）、高锰酸盐指数（0.07）</v>
          </cell>
          <cell r="AI214" t="str">
            <v>氟化物（0.4）、化学需氧量（0.1）</v>
          </cell>
          <cell r="AJ214" t="str">
            <v>五日生化需氧量、高锰酸盐指数</v>
          </cell>
          <cell r="AK214" t="str">
            <v>五日生化需氧量、高锰酸盐指数</v>
          </cell>
          <cell r="AL214" t="str">
            <v>氟化物、化学需氧量</v>
          </cell>
          <cell r="AM214" t="str">
            <v>2023-10-12</v>
          </cell>
          <cell r="AN214" t="str">
            <v>-1</v>
          </cell>
          <cell r="AO214" t="str">
            <v>21.4</v>
          </cell>
          <cell r="AP214" t="str">
            <v>-1</v>
          </cell>
          <cell r="AQ214" t="str">
            <v>-1</v>
          </cell>
          <cell r="AR214" t="str">
            <v>163.7</v>
          </cell>
          <cell r="AS214" t="str">
            <v>-1</v>
          </cell>
          <cell r="AT214" t="str">
            <v>-1</v>
          </cell>
          <cell r="AU214" t="str">
            <v>8</v>
          </cell>
          <cell r="AV214" t="str">
            <v>11.0</v>
          </cell>
          <cell r="AW214" t="str">
            <v>6.9</v>
          </cell>
          <cell r="AX214" t="str">
            <v>14.0</v>
          </cell>
          <cell r="AY214" t="str">
            <v>5.0</v>
          </cell>
          <cell r="AZ214" t="str">
            <v>0.54</v>
          </cell>
          <cell r="BA214" t="str">
            <v>0.152</v>
          </cell>
          <cell r="BB214" t="str">
            <v>2.99</v>
          </cell>
          <cell r="BC214" t="str">
            <v>0.003</v>
          </cell>
          <cell r="BD214" t="str">
            <v>0.005</v>
          </cell>
          <cell r="BE214" t="str">
            <v>0.960</v>
          </cell>
          <cell r="BF214" t="str">
            <v>0.0011</v>
          </cell>
          <cell r="BG214" t="str">
            <v>0.0070</v>
          </cell>
          <cell r="BH214" t="str">
            <v>0.00002</v>
          </cell>
          <cell r="BI214" t="str">
            <v>0.00002</v>
          </cell>
          <cell r="BJ214" t="str">
            <v>0.002</v>
          </cell>
          <cell r="BK214" t="str">
            <v>0.0002</v>
          </cell>
          <cell r="BL214" t="str">
            <v>0.002</v>
          </cell>
          <cell r="BM214" t="str">
            <v>0.0002</v>
          </cell>
          <cell r="BN214" t="str">
            <v>0.005</v>
          </cell>
          <cell r="BO214" t="str">
            <v>0.06</v>
          </cell>
          <cell r="BP214" t="str">
            <v>0.005</v>
          </cell>
          <cell r="BQ214" t="str">
            <v>-1</v>
          </cell>
          <cell r="BR214" t="str">
            <v>-1</v>
          </cell>
          <cell r="BS214" t="str">
            <v>22.6</v>
          </cell>
          <cell r="BT214" t="str">
            <v>-1</v>
          </cell>
          <cell r="BU214" t="str">
            <v>-1</v>
          </cell>
          <cell r="BV214" t="str">
            <v>-1</v>
          </cell>
          <cell r="BW214" t="str">
            <v>-1</v>
          </cell>
          <cell r="BX214" t="str">
            <v>-1</v>
          </cell>
          <cell r="BY214" t="str">
            <v>-1</v>
          </cell>
          <cell r="BZ214" t="str">
            <v/>
          </cell>
        </row>
        <row r="214">
          <cell r="CC214" t="str">
            <v>氟化物</v>
          </cell>
        </row>
        <row r="215">
          <cell r="B215" t="str">
            <v>永城马桥</v>
          </cell>
          <cell r="C215" t="str">
            <v>淮河流域</v>
          </cell>
          <cell r="D215" t="str">
            <v>河南省</v>
          </cell>
          <cell r="E215" t="str">
            <v>商丘市</v>
          </cell>
          <cell r="F215" t="str">
            <v>商丘市</v>
          </cell>
          <cell r="G215" t="str">
            <v>永城市</v>
          </cell>
          <cell r="H215" t="str">
            <v>河南省</v>
          </cell>
          <cell r="I215" t="str">
            <v>商丘市</v>
          </cell>
          <cell r="J215" t="str">
            <v>二级</v>
          </cell>
          <cell r="K215" t="str">
            <v>淮河水系</v>
          </cell>
          <cell r="L215" t="str">
            <v>河流</v>
          </cell>
          <cell r="M215" t="str">
            <v>包河</v>
          </cell>
          <cell r="N215" t="str">
            <v>14511130014</v>
          </cell>
          <cell r="O215" t="str">
            <v>浍河</v>
          </cell>
        </row>
        <row r="215">
          <cell r="S215" t="str">
            <v>包河豫皖缓冲区</v>
          </cell>
          <cell r="T215" t="str">
            <v>新增</v>
          </cell>
          <cell r="U215" t="str">
            <v>省界（豫-皖）</v>
          </cell>
          <cell r="V215">
            <v>116.2312</v>
          </cell>
          <cell r="W215">
            <v>33.7925</v>
          </cell>
          <cell r="X215" t="str">
            <v>十四五</v>
          </cell>
          <cell r="Y215" t="str">
            <v>没有</v>
          </cell>
          <cell r="Z215" t="str">
            <v>-</v>
          </cell>
          <cell r="AA215" t="str">
            <v>2023</v>
          </cell>
          <cell r="AB215" t="str">
            <v>10</v>
          </cell>
          <cell r="AC215">
            <v>21</v>
          </cell>
          <cell r="AD215" t="str">
            <v>Ⅳ</v>
          </cell>
          <cell r="AE215" t="str">
            <v>Ⅳ</v>
          </cell>
          <cell r="AF215" t="str">
            <v>Ⅲ</v>
          </cell>
          <cell r="AG215" t="str">
            <v>氟化物（0.2）</v>
          </cell>
          <cell r="AH215" t="str">
            <v>化学需氧量（0.4）、高锰酸盐指数（0.3）、五日生化需氧量（0.2）</v>
          </cell>
          <cell r="AI215" t="str">
            <v>-</v>
          </cell>
          <cell r="AJ215" t="str">
            <v>氟化物</v>
          </cell>
          <cell r="AK215" t="str">
            <v>化学需氧量、高锰酸盐指数、五日生化需氧量</v>
          </cell>
          <cell r="AL215" t="str">
            <v>高锰酸盐指数</v>
          </cell>
          <cell r="AM215" t="str">
            <v>2023-10-17</v>
          </cell>
          <cell r="AN215" t="str">
            <v>-1</v>
          </cell>
          <cell r="AO215" t="str">
            <v>20.9</v>
          </cell>
          <cell r="AP215" t="str">
            <v>-1</v>
          </cell>
          <cell r="AQ215" t="str">
            <v>-1</v>
          </cell>
          <cell r="AR215" t="str">
            <v>144.0</v>
          </cell>
          <cell r="AS215" t="str">
            <v>-1</v>
          </cell>
          <cell r="AT215" t="str">
            <v>-1</v>
          </cell>
          <cell r="AU215" t="str">
            <v>8</v>
          </cell>
          <cell r="AV215" t="str">
            <v>13.9</v>
          </cell>
          <cell r="AW215" t="str">
            <v>3.8</v>
          </cell>
          <cell r="AX215" t="str">
            <v>12.5</v>
          </cell>
          <cell r="AY215" t="str">
            <v>2.6</v>
          </cell>
          <cell r="AZ215" t="str">
            <v>0.14</v>
          </cell>
          <cell r="BA215" t="str">
            <v>0.100</v>
          </cell>
          <cell r="BB215" t="str">
            <v>2.17</v>
          </cell>
          <cell r="BC215" t="str">
            <v>0.002</v>
          </cell>
          <cell r="BD215" t="str">
            <v>0.025</v>
          </cell>
          <cell r="BE215" t="str">
            <v>1.200</v>
          </cell>
          <cell r="BF215" t="str">
            <v>0.0002</v>
          </cell>
          <cell r="BG215" t="str">
            <v>0.0008</v>
          </cell>
          <cell r="BH215" t="str">
            <v>0.00002</v>
          </cell>
          <cell r="BI215" t="str">
            <v>0.00005</v>
          </cell>
          <cell r="BJ215" t="str">
            <v>0.002</v>
          </cell>
          <cell r="BK215" t="str">
            <v>0.001</v>
          </cell>
          <cell r="BL215" t="str">
            <v>0.004</v>
          </cell>
          <cell r="BM215" t="str">
            <v>0.0002</v>
          </cell>
          <cell r="BN215" t="str">
            <v>0.005</v>
          </cell>
          <cell r="BO215" t="str">
            <v>0.02</v>
          </cell>
          <cell r="BP215" t="str">
            <v>0.005</v>
          </cell>
          <cell r="BQ215" t="str">
            <v>-1</v>
          </cell>
          <cell r="BR215" t="str">
            <v>-1</v>
          </cell>
          <cell r="BS215" t="str">
            <v>16.0</v>
          </cell>
          <cell r="BT215" t="str">
            <v>-1</v>
          </cell>
          <cell r="BU215" t="str">
            <v>-1</v>
          </cell>
          <cell r="BV215" t="str">
            <v>-1</v>
          </cell>
          <cell r="BW215" t="str">
            <v>-1</v>
          </cell>
          <cell r="BX215" t="str">
            <v>-1</v>
          </cell>
          <cell r="BY215" t="str">
            <v>-1</v>
          </cell>
          <cell r="BZ215" t="str">
            <v/>
          </cell>
        </row>
        <row r="216">
          <cell r="B216" t="str">
            <v>固始李畈</v>
          </cell>
          <cell r="C216" t="str">
            <v>淮河流域</v>
          </cell>
          <cell r="D216" t="str">
            <v>安徽省</v>
          </cell>
          <cell r="E216" t="str">
            <v>六安市</v>
          </cell>
          <cell r="F216" t="str">
            <v>六安市</v>
          </cell>
          <cell r="G216" t="str">
            <v>金寨县、叶集区</v>
          </cell>
          <cell r="H216" t="str">
            <v>河南省</v>
          </cell>
          <cell r="I216" t="str">
            <v>信阳市</v>
          </cell>
          <cell r="J216" t="str">
            <v>一级</v>
          </cell>
          <cell r="K216" t="str">
            <v>淮河水系</v>
          </cell>
          <cell r="L216" t="str">
            <v>河流</v>
          </cell>
          <cell r="M216" t="str">
            <v>史河</v>
          </cell>
          <cell r="N216" t="str">
            <v>14511130024</v>
          </cell>
          <cell r="O216" t="str">
            <v>淮河</v>
          </cell>
        </row>
        <row r="216">
          <cell r="S216" t="str">
            <v>史河皖豫缓冲区</v>
          </cell>
          <cell r="T216" t="str">
            <v>保留</v>
          </cell>
          <cell r="U216" t="str">
            <v>省界（皖-豫）</v>
          </cell>
          <cell r="V216">
            <v>115.891</v>
          </cell>
          <cell r="W216">
            <v>31.8748</v>
          </cell>
          <cell r="X216" t="str">
            <v>十二五,十三五,十四五</v>
          </cell>
          <cell r="Y216" t="str">
            <v>有</v>
          </cell>
          <cell r="Z216" t="str">
            <v>固定站</v>
          </cell>
          <cell r="AA216" t="str">
            <v>2023</v>
          </cell>
          <cell r="AB216" t="str">
            <v>10</v>
          </cell>
          <cell r="AC216">
            <v>21</v>
          </cell>
          <cell r="AD216" t="str">
            <v>Ⅱ</v>
          </cell>
          <cell r="AE216" t="str">
            <v>Ⅱ</v>
          </cell>
          <cell r="AF216" t="str">
            <v>Ⅱ</v>
          </cell>
          <cell r="AG216" t="str">
            <v>-</v>
          </cell>
          <cell r="AH216" t="str">
            <v>-</v>
          </cell>
          <cell r="AI216" t="str">
            <v>-</v>
          </cell>
          <cell r="AJ216" t="str">
            <v>总磷</v>
          </cell>
          <cell r="AK216" t="str">
            <v>高锰酸盐指数、总磷</v>
          </cell>
          <cell r="AL216" t="str">
            <v>总磷</v>
          </cell>
          <cell r="AM216" t="str">
            <v>2023-10-18</v>
          </cell>
          <cell r="AN216" t="str">
            <v>-1</v>
          </cell>
          <cell r="AO216" t="str">
            <v>21.4</v>
          </cell>
          <cell r="AP216" t="str">
            <v>-1</v>
          </cell>
          <cell r="AQ216" t="str">
            <v>-1</v>
          </cell>
          <cell r="AR216" t="str">
            <v>19.1</v>
          </cell>
          <cell r="AS216" t="str">
            <v>-1</v>
          </cell>
          <cell r="AT216" t="str">
            <v>-1</v>
          </cell>
          <cell r="AU216" t="str">
            <v>7</v>
          </cell>
          <cell r="AV216" t="str">
            <v>8.7</v>
          </cell>
          <cell r="AW216" t="str">
            <v>1.9</v>
          </cell>
          <cell r="AX216" t="str">
            <v>10.0</v>
          </cell>
          <cell r="AY216" t="str">
            <v>1.2</v>
          </cell>
          <cell r="AZ216" t="str">
            <v>0.02</v>
          </cell>
          <cell r="BA216" t="str">
            <v>0.036</v>
          </cell>
          <cell r="BB216" t="str">
            <v>1.42</v>
          </cell>
          <cell r="BC216" t="str">
            <v>0.0005</v>
          </cell>
          <cell r="BD216" t="str">
            <v>0.025</v>
          </cell>
          <cell r="BE216" t="str">
            <v>0.195</v>
          </cell>
          <cell r="BF216" t="str">
            <v>0.0002</v>
          </cell>
          <cell r="BG216" t="str">
            <v>0.0004</v>
          </cell>
          <cell r="BH216" t="str">
            <v>0.00002</v>
          </cell>
          <cell r="BI216" t="str">
            <v>0.00005</v>
          </cell>
          <cell r="BJ216" t="str">
            <v>0.002</v>
          </cell>
          <cell r="BK216" t="str">
            <v>0.001</v>
          </cell>
          <cell r="BL216" t="str">
            <v>0.002</v>
          </cell>
          <cell r="BM216" t="str">
            <v>0.0002</v>
          </cell>
          <cell r="BN216" t="str">
            <v>0.005</v>
          </cell>
          <cell r="BO216" t="str">
            <v>0.02</v>
          </cell>
          <cell r="BP216" t="str">
            <v>0.005</v>
          </cell>
          <cell r="BQ216" t="str">
            <v>-1</v>
          </cell>
          <cell r="BR216" t="str">
            <v>-1</v>
          </cell>
          <cell r="BS216" t="str">
            <v>6.3</v>
          </cell>
          <cell r="BT216" t="str">
            <v>-1</v>
          </cell>
          <cell r="BU216" t="str">
            <v>-1</v>
          </cell>
          <cell r="BV216" t="str">
            <v>-1</v>
          </cell>
          <cell r="BW216" t="str">
            <v>-1</v>
          </cell>
          <cell r="BX216" t="str">
            <v>-1</v>
          </cell>
          <cell r="BY216" t="str">
            <v>-1</v>
          </cell>
          <cell r="BZ216" t="str">
            <v/>
          </cell>
        </row>
        <row r="217">
          <cell r="B217" t="str">
            <v>霍邱县赵台村</v>
          </cell>
          <cell r="C217" t="str">
            <v>淮河流域</v>
          </cell>
          <cell r="D217" t="str">
            <v>河南省, 安徽省</v>
          </cell>
          <cell r="E217" t="str">
            <v>信阳市, 六安市</v>
          </cell>
          <cell r="F217" t="str">
            <v>六安市,信阳市</v>
          </cell>
          <cell r="G217" t="str">
            <v>固始县、霍邱县</v>
          </cell>
          <cell r="H217" t="str">
            <v>安徽省</v>
          </cell>
          <cell r="I217" t="str">
            <v>六安市</v>
          </cell>
          <cell r="J217" t="str">
            <v>一级</v>
          </cell>
          <cell r="K217" t="str">
            <v>淮河水系</v>
          </cell>
          <cell r="L217" t="str">
            <v>河流</v>
          </cell>
          <cell r="M217" t="str">
            <v>史河</v>
          </cell>
          <cell r="N217" t="str">
            <v>14511130024</v>
          </cell>
          <cell r="O217" t="str">
            <v>淮河</v>
          </cell>
        </row>
        <row r="217">
          <cell r="S217" t="str">
            <v>史河固始下游农业、渔业用水区/史河豫皖缓冲区</v>
          </cell>
          <cell r="T217" t="str">
            <v>新增</v>
          </cell>
          <cell r="U217" t="str">
            <v>省界（豫、皖）</v>
          </cell>
          <cell r="V217">
            <v>115.8995</v>
          </cell>
          <cell r="W217">
            <v>32.5619</v>
          </cell>
          <cell r="X217" t="str">
            <v>十四五</v>
          </cell>
          <cell r="Y217" t="str">
            <v>没有</v>
          </cell>
          <cell r="Z217" t="str">
            <v>-</v>
          </cell>
          <cell r="AA217" t="str">
            <v>2023</v>
          </cell>
          <cell r="AB217" t="str">
            <v>10</v>
          </cell>
          <cell r="AC217">
            <v>21</v>
          </cell>
          <cell r="AD217" t="str">
            <v>Ⅱ</v>
          </cell>
          <cell r="AE217" t="str">
            <v>Ⅲ</v>
          </cell>
          <cell r="AF217" t="str">
            <v>Ⅱ</v>
          </cell>
          <cell r="AG217" t="str">
            <v>-</v>
          </cell>
          <cell r="AH217" t="str">
            <v>-</v>
          </cell>
          <cell r="AI217" t="str">
            <v>-</v>
          </cell>
          <cell r="AJ217" t="str">
            <v>溶解氧、高锰酸盐指数、总磷</v>
          </cell>
          <cell r="AK217" t="str">
            <v>化学需氧量</v>
          </cell>
          <cell r="AL217" t="str">
            <v>高锰酸盐指数、氨氮、总磷</v>
          </cell>
          <cell r="AM217" t="str">
            <v>2023-10-18</v>
          </cell>
          <cell r="AN217" t="str">
            <v>-1</v>
          </cell>
          <cell r="AO217" t="str">
            <v>22.9</v>
          </cell>
          <cell r="AP217" t="str">
            <v>-1</v>
          </cell>
          <cell r="AQ217" t="str">
            <v>-1</v>
          </cell>
          <cell r="AR217" t="str">
            <v>26.5</v>
          </cell>
          <cell r="AS217" t="str">
            <v>-1</v>
          </cell>
          <cell r="AT217" t="str">
            <v>-1</v>
          </cell>
          <cell r="AU217" t="str">
            <v>7</v>
          </cell>
          <cell r="AV217" t="str">
            <v>7.2</v>
          </cell>
          <cell r="AW217" t="str">
            <v>4.0</v>
          </cell>
          <cell r="AX217" t="str">
            <v>15.0</v>
          </cell>
          <cell r="AY217" t="str">
            <v>2.6</v>
          </cell>
          <cell r="AZ217" t="str">
            <v>0.07</v>
          </cell>
          <cell r="BA217" t="str">
            <v>0.072</v>
          </cell>
          <cell r="BB217" t="str">
            <v>1.27</v>
          </cell>
          <cell r="BC217" t="str">
            <v>0.003</v>
          </cell>
          <cell r="BD217" t="str">
            <v>0.002</v>
          </cell>
          <cell r="BE217" t="str">
            <v>0.290</v>
          </cell>
          <cell r="BF217" t="str">
            <v>0.0002</v>
          </cell>
          <cell r="BG217" t="str">
            <v>0.0010</v>
          </cell>
          <cell r="BH217" t="str">
            <v>0.00002</v>
          </cell>
          <cell r="BI217" t="str">
            <v>0.00005</v>
          </cell>
          <cell r="BJ217" t="str">
            <v>0.002</v>
          </cell>
          <cell r="BK217" t="str">
            <v>0.001</v>
          </cell>
          <cell r="BL217" t="str">
            <v>0.002</v>
          </cell>
          <cell r="BM217" t="str">
            <v>0.0010</v>
          </cell>
          <cell r="BN217" t="str">
            <v>0.005</v>
          </cell>
          <cell r="BO217" t="str">
            <v>0.02</v>
          </cell>
          <cell r="BP217" t="str">
            <v>0.005</v>
          </cell>
          <cell r="BQ217" t="str">
            <v>-1</v>
          </cell>
          <cell r="BR217" t="str">
            <v>-1</v>
          </cell>
          <cell r="BS217" t="str">
            <v>15.9</v>
          </cell>
          <cell r="BT217" t="str">
            <v>-1</v>
          </cell>
          <cell r="BU217" t="str">
            <v>-1</v>
          </cell>
          <cell r="BV217" t="str">
            <v>-1</v>
          </cell>
          <cell r="BW217" t="str">
            <v>-1</v>
          </cell>
          <cell r="BX217" t="str">
            <v>-1</v>
          </cell>
          <cell r="BY217" t="str">
            <v>-1</v>
          </cell>
          <cell r="BZ217" t="str">
            <v/>
          </cell>
        </row>
        <row r="218">
          <cell r="B218" t="str">
            <v>阜南郜台</v>
          </cell>
          <cell r="C218" t="str">
            <v>淮河流域</v>
          </cell>
          <cell r="D218" t="str">
            <v>河南省, 安徽省</v>
          </cell>
          <cell r="E218" t="str">
            <v>信阳市, 阜阳市</v>
          </cell>
          <cell r="F218" t="str">
            <v>阜阳市,信阳市</v>
          </cell>
          <cell r="G218" t="str">
            <v>固始县、阜南县</v>
          </cell>
          <cell r="H218" t="str">
            <v>河南省</v>
          </cell>
          <cell r="I218" t="str">
            <v>信阳市</v>
          </cell>
          <cell r="J218" t="str">
            <v>干流</v>
          </cell>
          <cell r="K218" t="str">
            <v>淮河水系</v>
          </cell>
          <cell r="L218" t="str">
            <v>河流</v>
          </cell>
          <cell r="M218" t="str">
            <v>淮河</v>
          </cell>
          <cell r="N218" t="str">
            <v>14511130077</v>
          </cell>
          <cell r="O218" t="str">
            <v>洪泽湖</v>
          </cell>
        </row>
        <row r="218">
          <cell r="S218" t="str">
            <v>淮河豫皖缓冲区</v>
          </cell>
          <cell r="T218" t="str">
            <v>新增</v>
          </cell>
          <cell r="U218" t="str">
            <v>省界（豫、皖）</v>
          </cell>
          <cell r="V218">
            <v>115.8837</v>
          </cell>
          <cell r="W218">
            <v>32.5627</v>
          </cell>
          <cell r="X218" t="str">
            <v>十四五</v>
          </cell>
          <cell r="Y218" t="str">
            <v>没有</v>
          </cell>
          <cell r="Z218" t="str">
            <v>-</v>
          </cell>
          <cell r="AA218" t="str">
            <v>2023</v>
          </cell>
          <cell r="AB218" t="str">
            <v>10</v>
          </cell>
          <cell r="AC218">
            <v>21</v>
          </cell>
          <cell r="AD218" t="str">
            <v>Ⅲ</v>
          </cell>
          <cell r="AE218" t="str">
            <v>Ⅲ</v>
          </cell>
          <cell r="AF218" t="str">
            <v>Ⅲ</v>
          </cell>
          <cell r="AG218" t="str">
            <v>-</v>
          </cell>
          <cell r="AH218" t="str">
            <v>-</v>
          </cell>
          <cell r="AI218" t="str">
            <v>-</v>
          </cell>
          <cell r="AJ218" t="str">
            <v>化学需氧量、高锰酸盐指数、总磷</v>
          </cell>
          <cell r="AK218" t="str">
            <v>溶解氧</v>
          </cell>
          <cell r="AL218" t="str">
            <v>五日生化需氧量</v>
          </cell>
          <cell r="AM218" t="str">
            <v>2023-10-18</v>
          </cell>
          <cell r="AN218" t="str">
            <v>-1</v>
          </cell>
          <cell r="AO218" t="str">
            <v>23.5</v>
          </cell>
          <cell r="AP218" t="str">
            <v>-1</v>
          </cell>
          <cell r="AQ218" t="str">
            <v>-1</v>
          </cell>
          <cell r="AR218" t="str">
            <v>41.8</v>
          </cell>
          <cell r="AS218" t="str">
            <v>-1</v>
          </cell>
          <cell r="AT218" t="str">
            <v>-1</v>
          </cell>
          <cell r="AU218" t="str">
            <v>8</v>
          </cell>
          <cell r="AV218" t="str">
            <v>6.7</v>
          </cell>
          <cell r="AW218" t="str">
            <v>4.1</v>
          </cell>
          <cell r="AX218" t="str">
            <v>16.0</v>
          </cell>
          <cell r="AY218" t="str">
            <v>1.2</v>
          </cell>
          <cell r="AZ218" t="str">
            <v>0.12</v>
          </cell>
          <cell r="BA218" t="str">
            <v>0.140</v>
          </cell>
          <cell r="BB218" t="str">
            <v>2.02</v>
          </cell>
          <cell r="BC218" t="str">
            <v>0.0005</v>
          </cell>
          <cell r="BD218" t="str">
            <v>0.025</v>
          </cell>
          <cell r="BE218" t="str">
            <v>0.336</v>
          </cell>
          <cell r="BF218" t="str">
            <v>0.0002</v>
          </cell>
          <cell r="BG218" t="str">
            <v>0.0017</v>
          </cell>
          <cell r="BH218" t="str">
            <v>0.00002</v>
          </cell>
          <cell r="BI218" t="str">
            <v>0.00005</v>
          </cell>
          <cell r="BJ218" t="str">
            <v>0.002</v>
          </cell>
          <cell r="BK218" t="str">
            <v>0.001</v>
          </cell>
          <cell r="BL218" t="str">
            <v>0.002</v>
          </cell>
          <cell r="BM218" t="str">
            <v>0.0002</v>
          </cell>
          <cell r="BN218" t="str">
            <v>0.005</v>
          </cell>
          <cell r="BO218" t="str">
            <v>0.02</v>
          </cell>
          <cell r="BP218" t="str">
            <v>0.005</v>
          </cell>
          <cell r="BQ218" t="str">
            <v>-1</v>
          </cell>
          <cell r="BR218" t="str">
            <v>-1</v>
          </cell>
          <cell r="BS218" t="str">
            <v>38.6</v>
          </cell>
          <cell r="BT218" t="str">
            <v>-1</v>
          </cell>
          <cell r="BU218" t="str">
            <v>-1</v>
          </cell>
          <cell r="BV218" t="str">
            <v>-1</v>
          </cell>
          <cell r="BW218" t="str">
            <v>-1</v>
          </cell>
          <cell r="BX218" t="str">
            <v>-1</v>
          </cell>
          <cell r="BY218" t="str">
            <v>-1</v>
          </cell>
          <cell r="BZ218" t="str">
            <v/>
          </cell>
        </row>
        <row r="219">
          <cell r="B219" t="str">
            <v>傅台村</v>
          </cell>
          <cell r="C219" t="str">
            <v>淮河流域</v>
          </cell>
          <cell r="D219" t="str">
            <v>河南省</v>
          </cell>
          <cell r="E219" t="str">
            <v>信阳市</v>
          </cell>
          <cell r="F219" t="str">
            <v>信阳市</v>
          </cell>
          <cell r="G219" t="str">
            <v>固始县</v>
          </cell>
          <cell r="H219" t="str">
            <v>安徽省</v>
          </cell>
          <cell r="I219" t="str">
            <v>六安市</v>
          </cell>
          <cell r="J219" t="str">
            <v>一级</v>
          </cell>
          <cell r="K219" t="str">
            <v>淮河水系</v>
          </cell>
          <cell r="L219" t="str">
            <v>河流</v>
          </cell>
          <cell r="M219" t="str">
            <v>史河</v>
          </cell>
          <cell r="N219" t="str">
            <v>14511130024</v>
          </cell>
          <cell r="O219" t="str">
            <v>淮河</v>
          </cell>
        </row>
        <row r="219">
          <cell r="S219" t="str">
            <v/>
          </cell>
          <cell r="T219" t="str">
            <v>新增</v>
          </cell>
          <cell r="U219" t="str">
            <v>省界（豫-皖）</v>
          </cell>
          <cell r="V219">
            <v>115.8712</v>
          </cell>
          <cell r="W219">
            <v>32.5343</v>
          </cell>
          <cell r="X219" t="str">
            <v>十四五</v>
          </cell>
          <cell r="Y219" t="str">
            <v>没有</v>
          </cell>
          <cell r="Z219" t="str">
            <v>-</v>
          </cell>
          <cell r="AA219" t="str">
            <v>2023</v>
          </cell>
          <cell r="AB219" t="str">
            <v>10</v>
          </cell>
          <cell r="AC219">
            <v>21</v>
          </cell>
          <cell r="AD219" t="str">
            <v>Ⅲ</v>
          </cell>
          <cell r="AE219" t="str">
            <v>Ⅲ</v>
          </cell>
          <cell r="AF219" t="str">
            <v>Ⅱ</v>
          </cell>
          <cell r="AG219" t="str">
            <v>-</v>
          </cell>
          <cell r="AH219" t="str">
            <v>-</v>
          </cell>
          <cell r="AI219" t="str">
            <v>-</v>
          </cell>
          <cell r="AJ219" t="str">
            <v>高锰酸盐指数</v>
          </cell>
          <cell r="AK219" t="str">
            <v>化学需氧量、高锰酸盐指数</v>
          </cell>
          <cell r="AL219" t="str">
            <v>溶解氧、高锰酸盐指数、氨氮、总磷</v>
          </cell>
          <cell r="AM219" t="str">
            <v>2023-10-18</v>
          </cell>
          <cell r="AN219" t="str">
            <v>-1</v>
          </cell>
          <cell r="AO219" t="str">
            <v>25.0</v>
          </cell>
          <cell r="AP219" t="str">
            <v>-1</v>
          </cell>
          <cell r="AQ219" t="str">
            <v>-1</v>
          </cell>
          <cell r="AR219" t="str">
            <v>26.6</v>
          </cell>
          <cell r="AS219" t="str">
            <v>-1</v>
          </cell>
          <cell r="AT219" t="str">
            <v>-1</v>
          </cell>
          <cell r="AU219" t="str">
            <v>8</v>
          </cell>
          <cell r="AV219" t="str">
            <v>7.6</v>
          </cell>
          <cell r="AW219" t="str">
            <v>4.1</v>
          </cell>
          <cell r="AX219" t="str">
            <v>14.5</v>
          </cell>
          <cell r="AY219" t="str">
            <v>2.9</v>
          </cell>
          <cell r="AZ219" t="str">
            <v>0.06</v>
          </cell>
          <cell r="BA219" t="str">
            <v>0.068</v>
          </cell>
          <cell r="BB219" t="str">
            <v>1.29</v>
          </cell>
          <cell r="BC219" t="str">
            <v>0.003</v>
          </cell>
          <cell r="BD219" t="str">
            <v>0.002</v>
          </cell>
          <cell r="BE219" t="str">
            <v>0.280</v>
          </cell>
          <cell r="BF219" t="str">
            <v>0.0002</v>
          </cell>
          <cell r="BG219" t="str">
            <v>0.0009</v>
          </cell>
          <cell r="BH219" t="str">
            <v>0.00002</v>
          </cell>
          <cell r="BI219" t="str">
            <v>0.00005</v>
          </cell>
          <cell r="BJ219" t="str">
            <v>0.002</v>
          </cell>
          <cell r="BK219" t="str">
            <v>0.001</v>
          </cell>
          <cell r="BL219" t="str">
            <v>0.002</v>
          </cell>
          <cell r="BM219" t="str">
            <v>0.0011</v>
          </cell>
          <cell r="BN219" t="str">
            <v>0.005</v>
          </cell>
          <cell r="BO219" t="str">
            <v>0.02</v>
          </cell>
          <cell r="BP219" t="str">
            <v>0.005</v>
          </cell>
          <cell r="BQ219" t="str">
            <v>-1</v>
          </cell>
          <cell r="BR219" t="str">
            <v>-1</v>
          </cell>
          <cell r="BS219" t="str">
            <v>5.2</v>
          </cell>
          <cell r="BT219" t="str">
            <v>-1</v>
          </cell>
          <cell r="BU219" t="str">
            <v>-1</v>
          </cell>
          <cell r="BV219" t="str">
            <v>-1</v>
          </cell>
          <cell r="BW219" t="str">
            <v>-1</v>
          </cell>
          <cell r="BX219" t="str">
            <v>-1</v>
          </cell>
          <cell r="BY219" t="str">
            <v>-1</v>
          </cell>
          <cell r="BZ219" t="str">
            <v/>
          </cell>
        </row>
        <row r="220">
          <cell r="B220" t="str">
            <v>鹿邑付桥</v>
          </cell>
          <cell r="C220" t="str">
            <v>淮河流域</v>
          </cell>
          <cell r="D220" t="str">
            <v>河南省</v>
          </cell>
          <cell r="E220" t="str">
            <v>周口市</v>
          </cell>
          <cell r="F220" t="str">
            <v>周口市</v>
          </cell>
          <cell r="G220" t="str">
            <v>鼓楼区、杞县、通许县、尉氏县、祥符区、柘城县、扶沟县、鹿邑县、太康县</v>
          </cell>
          <cell r="H220" t="str">
            <v>河南省</v>
          </cell>
          <cell r="I220" t="str">
            <v>周口市</v>
          </cell>
          <cell r="J220" t="str">
            <v>一级</v>
          </cell>
          <cell r="K220" t="str">
            <v>淮河水系</v>
          </cell>
          <cell r="L220" t="str">
            <v>河流</v>
          </cell>
          <cell r="M220" t="str">
            <v>涡河</v>
          </cell>
          <cell r="N220" t="str">
            <v>14511130072</v>
          </cell>
          <cell r="O220" t="str">
            <v>淮河</v>
          </cell>
        </row>
        <row r="220">
          <cell r="S220" t="str">
            <v>涡河开封周口过渡区/涡河太康农业用水区/涡河太康排污控制区/涡河太康、鹿邑农业用水区/涡河豫皖缓冲区</v>
          </cell>
          <cell r="T220" t="str">
            <v>保留</v>
          </cell>
          <cell r="U220" t="str">
            <v>省界（豫-皖）</v>
          </cell>
          <cell r="V220">
            <v>115.4916</v>
          </cell>
          <cell r="W220">
            <v>33.8797</v>
          </cell>
          <cell r="X220" t="str">
            <v>十三五,十四五</v>
          </cell>
          <cell r="Y220" t="str">
            <v>有</v>
          </cell>
          <cell r="Z220" t="str">
            <v>固定站</v>
          </cell>
          <cell r="AA220" t="str">
            <v>2023</v>
          </cell>
          <cell r="AB220" t="str">
            <v>10</v>
          </cell>
          <cell r="AC220">
            <v>21</v>
          </cell>
          <cell r="AD220" t="str">
            <v>Ⅳ</v>
          </cell>
          <cell r="AE220" t="str">
            <v>Ⅳ</v>
          </cell>
          <cell r="AF220" t="str">
            <v>Ⅳ</v>
          </cell>
          <cell r="AG220" t="str">
            <v>高锰酸盐指数（0.02）</v>
          </cell>
          <cell r="AH220" t="str">
            <v>化学需氧量（0.2）</v>
          </cell>
          <cell r="AI220" t="str">
            <v>化学需氧量（0.4）、高锰酸盐指数（0.3）、氟化物（0.1）</v>
          </cell>
          <cell r="AJ220" t="str">
            <v>高锰酸盐指数</v>
          </cell>
          <cell r="AK220" t="str">
            <v>化学需氧量</v>
          </cell>
          <cell r="AL220" t="str">
            <v>化学需氧量、高锰酸盐指数、氟化物</v>
          </cell>
          <cell r="AM220" t="str">
            <v>2023-10-16</v>
          </cell>
          <cell r="AN220" t="str">
            <v>-1</v>
          </cell>
          <cell r="AO220" t="str">
            <v>22.1</v>
          </cell>
          <cell r="AP220" t="str">
            <v>-1</v>
          </cell>
          <cell r="AQ220" t="str">
            <v>-1</v>
          </cell>
          <cell r="AR220" t="str">
            <v>119.7</v>
          </cell>
          <cell r="AS220" t="str">
            <v>-1</v>
          </cell>
          <cell r="AT220" t="str">
            <v>-1</v>
          </cell>
          <cell r="AU220" t="str">
            <v>8</v>
          </cell>
          <cell r="AV220" t="str">
            <v>8.6</v>
          </cell>
          <cell r="AW220" t="str">
            <v>6.1</v>
          </cell>
          <cell r="AX220" t="str">
            <v>18.0</v>
          </cell>
          <cell r="AY220" t="str">
            <v>3.5</v>
          </cell>
          <cell r="AZ220" t="str">
            <v>0.34</v>
          </cell>
          <cell r="BA220" t="str">
            <v>0.041</v>
          </cell>
          <cell r="BB220" t="str">
            <v>1.38</v>
          </cell>
          <cell r="BC220" t="str">
            <v>0.001</v>
          </cell>
          <cell r="BD220" t="str">
            <v>0.025</v>
          </cell>
          <cell r="BE220" t="str">
            <v>0.863</v>
          </cell>
          <cell r="BF220" t="str">
            <v>0.0002</v>
          </cell>
          <cell r="BG220" t="str">
            <v>0.0068</v>
          </cell>
          <cell r="BH220" t="str">
            <v>0.00002</v>
          </cell>
          <cell r="BI220" t="str">
            <v>0.00005</v>
          </cell>
          <cell r="BJ220" t="str">
            <v>0.002</v>
          </cell>
          <cell r="BK220" t="str">
            <v>0.001</v>
          </cell>
          <cell r="BL220" t="str">
            <v>0.002</v>
          </cell>
          <cell r="BM220" t="str">
            <v>0.0005</v>
          </cell>
          <cell r="BN220" t="str">
            <v>0.005</v>
          </cell>
          <cell r="BO220" t="str">
            <v>0.02</v>
          </cell>
          <cell r="BP220" t="str">
            <v>0.005</v>
          </cell>
          <cell r="BQ220" t="str">
            <v>-1</v>
          </cell>
          <cell r="BR220" t="str">
            <v>-1</v>
          </cell>
          <cell r="BS220" t="str">
            <v>7.3</v>
          </cell>
          <cell r="BT220" t="str">
            <v>-1</v>
          </cell>
          <cell r="BU220" t="str">
            <v>-1</v>
          </cell>
          <cell r="BV220" t="str">
            <v>-1</v>
          </cell>
          <cell r="BW220" t="str">
            <v>-1</v>
          </cell>
          <cell r="BX220" t="str">
            <v>-1</v>
          </cell>
          <cell r="BY220" t="str">
            <v>-1</v>
          </cell>
          <cell r="BZ220" t="str">
            <v/>
          </cell>
        </row>
        <row r="221">
          <cell r="B221" t="str">
            <v>清水河郸城县袁桥闸</v>
          </cell>
          <cell r="C221" t="str">
            <v>淮河流域</v>
          </cell>
          <cell r="D221" t="str">
            <v>河南省</v>
          </cell>
          <cell r="E221" t="str">
            <v>周口市</v>
          </cell>
          <cell r="F221" t="str">
            <v>周口市</v>
          </cell>
          <cell r="G221" t="str">
            <v>郸城县、鹿邑县</v>
          </cell>
          <cell r="H221" t="str">
            <v>河南省</v>
          </cell>
          <cell r="I221" t="str">
            <v>周口市</v>
          </cell>
          <cell r="J221" t="str">
            <v>二级</v>
          </cell>
          <cell r="K221" t="str">
            <v>淮河水系</v>
          </cell>
          <cell r="L221" t="str">
            <v>河流</v>
          </cell>
          <cell r="M221" t="str">
            <v>清水河（油河）</v>
          </cell>
          <cell r="N221" t="str">
            <v>14511130078</v>
          </cell>
          <cell r="O221" t="str">
            <v>涡河</v>
          </cell>
        </row>
        <row r="221">
          <cell r="S221" t="str">
            <v>清水河周口农业用水区/清水河(油河)豫皖缓冲区</v>
          </cell>
          <cell r="T221" t="str">
            <v>新增</v>
          </cell>
          <cell r="U221" t="str">
            <v>省界（豫-皖）</v>
          </cell>
          <cell r="V221">
            <v>115.600973</v>
          </cell>
          <cell r="W221">
            <v>33.662089</v>
          </cell>
          <cell r="X221" t="str">
            <v>十四五</v>
          </cell>
          <cell r="Y221" t="str">
            <v>没有</v>
          </cell>
          <cell r="Z221" t="str">
            <v>-</v>
          </cell>
          <cell r="AA221" t="str">
            <v>2023</v>
          </cell>
          <cell r="AB221" t="str">
            <v>10</v>
          </cell>
          <cell r="AC221">
            <v>21</v>
          </cell>
          <cell r="AD221" t="str">
            <v>Ⅱ</v>
          </cell>
          <cell r="AE221" t="str">
            <v>Ⅱ</v>
          </cell>
          <cell r="AF221" t="str">
            <v>Ⅳ</v>
          </cell>
          <cell r="AG221" t="str">
            <v>-</v>
          </cell>
          <cell r="AH221" t="str">
            <v>-</v>
          </cell>
          <cell r="AI221" t="str">
            <v>氟化物（0.3）</v>
          </cell>
          <cell r="AJ221" t="str">
            <v>溶解氧、高锰酸盐指数、氨氮、总磷</v>
          </cell>
          <cell r="AK221" t="str">
            <v>溶解氧、高锰酸盐指数、总磷</v>
          </cell>
          <cell r="AL221" t="str">
            <v>氟化物</v>
          </cell>
          <cell r="AM221" t="str">
            <v>2023-10-11</v>
          </cell>
          <cell r="AN221" t="str">
            <v>-1</v>
          </cell>
          <cell r="AO221" t="str">
            <v>20.0</v>
          </cell>
          <cell r="AP221" t="str">
            <v>-1</v>
          </cell>
          <cell r="AQ221" t="str">
            <v>-1</v>
          </cell>
          <cell r="AR221" t="str">
            <v>129.0</v>
          </cell>
          <cell r="AS221" t="str">
            <v>-1</v>
          </cell>
          <cell r="AT221" t="str">
            <v>-1</v>
          </cell>
          <cell r="AU221" t="str">
            <v>8</v>
          </cell>
          <cell r="AV221" t="str">
            <v>7.2</v>
          </cell>
          <cell r="AW221" t="str">
            <v>3.8</v>
          </cell>
          <cell r="AX221" t="str">
            <v>12.0</v>
          </cell>
          <cell r="AY221" t="str">
            <v>2.6</v>
          </cell>
          <cell r="AZ221" t="str">
            <v>0.25</v>
          </cell>
          <cell r="BA221" t="str">
            <v>0.030</v>
          </cell>
          <cell r="BB221" t="str">
            <v>10.90</v>
          </cell>
          <cell r="BC221" t="str">
            <v>0.002</v>
          </cell>
          <cell r="BD221" t="str">
            <v>0.025</v>
          </cell>
          <cell r="BE221" t="str">
            <v>0.860</v>
          </cell>
          <cell r="BF221" t="str">
            <v>0.0005</v>
          </cell>
          <cell r="BG221" t="str">
            <v>0.0028</v>
          </cell>
          <cell r="BH221" t="str">
            <v>0.00002</v>
          </cell>
          <cell r="BI221" t="str">
            <v>0.00005</v>
          </cell>
          <cell r="BJ221" t="str">
            <v>0.002</v>
          </cell>
          <cell r="BK221" t="str">
            <v>0.001</v>
          </cell>
          <cell r="BL221" t="str">
            <v>0.004</v>
          </cell>
          <cell r="BM221" t="str">
            <v>0.0002</v>
          </cell>
          <cell r="BN221" t="str">
            <v>0.005</v>
          </cell>
          <cell r="BO221" t="str">
            <v>0.02</v>
          </cell>
          <cell r="BP221" t="str">
            <v>0.005</v>
          </cell>
          <cell r="BQ221" t="str">
            <v>-1</v>
          </cell>
          <cell r="BR221" t="str">
            <v>-1</v>
          </cell>
          <cell r="BS221" t="str">
            <v>14.6</v>
          </cell>
          <cell r="BT221" t="str">
            <v>-1</v>
          </cell>
          <cell r="BU221" t="str">
            <v>-1</v>
          </cell>
          <cell r="BV221" t="str">
            <v>-1</v>
          </cell>
          <cell r="BW221" t="str">
            <v>-1</v>
          </cell>
          <cell r="BX221" t="str">
            <v>-1</v>
          </cell>
          <cell r="BY221" t="str">
            <v>-1</v>
          </cell>
          <cell r="BZ221" t="str">
            <v/>
          </cell>
        </row>
        <row r="222">
          <cell r="B222" t="str">
            <v>亳州梅城梅北桥</v>
          </cell>
          <cell r="C222" t="str">
            <v>淮河流域</v>
          </cell>
          <cell r="D222" t="str">
            <v>河南省</v>
          </cell>
          <cell r="E222" t="str">
            <v>周口市</v>
          </cell>
          <cell r="F222" t="str">
            <v>周口市</v>
          </cell>
          <cell r="G222" t="str">
            <v>鹿邑县</v>
          </cell>
          <cell r="H222" t="str">
            <v>安徽省</v>
          </cell>
          <cell r="I222" t="str">
            <v>亳州市</v>
          </cell>
          <cell r="J222" t="str">
            <v>二级</v>
          </cell>
          <cell r="K222" t="str">
            <v>淮河水系</v>
          </cell>
          <cell r="L222" t="str">
            <v>河流</v>
          </cell>
          <cell r="M222" t="str">
            <v>赵王河</v>
          </cell>
          <cell r="N222" t="str">
            <v>14511130117</v>
          </cell>
          <cell r="O222" t="str">
            <v>涡河</v>
          </cell>
        </row>
        <row r="222">
          <cell r="S222" t="str">
            <v>赵王河豫皖缓冲区</v>
          </cell>
          <cell r="T222" t="str">
            <v>新增</v>
          </cell>
          <cell r="U222" t="str">
            <v>省界（豫-皖）</v>
          </cell>
          <cell r="V222">
            <v>115.6143</v>
          </cell>
          <cell r="W222">
            <v>33.7781</v>
          </cell>
          <cell r="X222" t="str">
            <v>十四五</v>
          </cell>
          <cell r="Y222" t="str">
            <v>没有</v>
          </cell>
          <cell r="Z222" t="str">
            <v>-</v>
          </cell>
          <cell r="AA222" t="str">
            <v>2023</v>
          </cell>
          <cell r="AB222" t="str">
            <v>10</v>
          </cell>
          <cell r="AC222">
            <v>21</v>
          </cell>
          <cell r="AD222" t="str">
            <v>Ⅲ</v>
          </cell>
          <cell r="AE222" t="str">
            <v>Ⅲ</v>
          </cell>
          <cell r="AF222" t="str">
            <v>Ⅳ</v>
          </cell>
          <cell r="AG222" t="str">
            <v>-</v>
          </cell>
          <cell r="AH222" t="str">
            <v>-</v>
          </cell>
          <cell r="AI222" t="str">
            <v>化学需氧量（0.4）、高锰酸盐指数（0.05）</v>
          </cell>
          <cell r="AJ222" t="str">
            <v>溶解氧、氨氮、总磷</v>
          </cell>
          <cell r="AK222" t="str">
            <v>溶解氧、五日生化需氧量、高锰酸盐指数、总磷</v>
          </cell>
          <cell r="AL222" t="str">
            <v>化学需氧量、高锰酸盐指数</v>
          </cell>
          <cell r="AM222" t="str">
            <v>2023-10-13</v>
          </cell>
          <cell r="AN222" t="str">
            <v>-1</v>
          </cell>
          <cell r="AO222" t="str">
            <v>20.4</v>
          </cell>
          <cell r="AP222" t="str">
            <v>-1</v>
          </cell>
          <cell r="AQ222" t="str">
            <v>-1</v>
          </cell>
          <cell r="AR222" t="str">
            <v>134.0</v>
          </cell>
          <cell r="AS222" t="str">
            <v>-1</v>
          </cell>
          <cell r="AT222" t="str">
            <v>-1</v>
          </cell>
          <cell r="AU222" t="str">
            <v>8</v>
          </cell>
          <cell r="AV222" t="str">
            <v>5.3</v>
          </cell>
          <cell r="AW222" t="str">
            <v>3.7</v>
          </cell>
          <cell r="AX222" t="str">
            <v>14.0</v>
          </cell>
          <cell r="AY222" t="str">
            <v>2.3</v>
          </cell>
          <cell r="AZ222" t="str">
            <v>0.63</v>
          </cell>
          <cell r="BA222" t="str">
            <v>0.190</v>
          </cell>
          <cell r="BB222" t="str">
            <v>6.18</v>
          </cell>
          <cell r="BC222" t="str">
            <v>0.002</v>
          </cell>
          <cell r="BD222" t="str">
            <v>0.025</v>
          </cell>
          <cell r="BE222" t="str">
            <v>0.690</v>
          </cell>
          <cell r="BF222" t="str">
            <v>0.0002</v>
          </cell>
          <cell r="BG222" t="str">
            <v>0.0037</v>
          </cell>
          <cell r="BH222" t="str">
            <v>0.00002</v>
          </cell>
          <cell r="BI222" t="str">
            <v>0.00005</v>
          </cell>
          <cell r="BJ222" t="str">
            <v>0.002</v>
          </cell>
          <cell r="BK222" t="str">
            <v>0.001</v>
          </cell>
          <cell r="BL222" t="str">
            <v>0.005</v>
          </cell>
          <cell r="BM222" t="str">
            <v>0.0002</v>
          </cell>
          <cell r="BN222" t="str">
            <v>0.005</v>
          </cell>
          <cell r="BO222" t="str">
            <v>0.02</v>
          </cell>
          <cell r="BP222" t="str">
            <v>0.005</v>
          </cell>
          <cell r="BQ222" t="str">
            <v>-1</v>
          </cell>
          <cell r="BR222" t="str">
            <v>-1</v>
          </cell>
          <cell r="BS222" t="str">
            <v>8.4</v>
          </cell>
          <cell r="BT222" t="str">
            <v>-1</v>
          </cell>
          <cell r="BU222" t="str">
            <v>-1</v>
          </cell>
          <cell r="BV222" t="str">
            <v>-1</v>
          </cell>
          <cell r="BW222" t="str">
            <v>-1</v>
          </cell>
          <cell r="BX222" t="str">
            <v>-1</v>
          </cell>
          <cell r="BY222" t="str">
            <v>-1</v>
          </cell>
          <cell r="BZ222" t="str">
            <v/>
          </cell>
        </row>
        <row r="223">
          <cell r="B223" t="str">
            <v>新蔡班台</v>
          </cell>
          <cell r="C223" t="str">
            <v>淮河流域</v>
          </cell>
          <cell r="D223" t="str">
            <v>河南省</v>
          </cell>
          <cell r="E223" t="str">
            <v>驻马店市</v>
          </cell>
          <cell r="F223" t="str">
            <v>驻马店市</v>
          </cell>
          <cell r="G223" t="str">
            <v>平舆县、汝南县、新蔡县、正阳县</v>
          </cell>
          <cell r="H223" t="str">
            <v>河南省</v>
          </cell>
          <cell r="I223" t="str">
            <v>驻马店市</v>
          </cell>
          <cell r="J223" t="str">
            <v>一级</v>
          </cell>
          <cell r="K223" t="str">
            <v>淮河水系</v>
          </cell>
          <cell r="L223" t="str">
            <v>河流</v>
          </cell>
          <cell r="M223" t="str">
            <v>洪河</v>
          </cell>
          <cell r="N223" t="str">
            <v>14511130066</v>
          </cell>
          <cell r="O223" t="str">
            <v>淮河</v>
          </cell>
        </row>
        <row r="223">
          <cell r="S223" t="str">
            <v>洪河新蔡景观娱乐用水区/洪河新蔡排污控制区/洪河新蔡过渡区/洪河豫皖缓冲区</v>
          </cell>
          <cell r="T223" t="str">
            <v>保留</v>
          </cell>
          <cell r="U223" t="str">
            <v>省界（豫-皖）</v>
          </cell>
          <cell r="V223">
            <v>115.1453</v>
          </cell>
          <cell r="W223">
            <v>32.6538</v>
          </cell>
          <cell r="X223" t="str">
            <v>十一五,十二五,十三五,十四五</v>
          </cell>
          <cell r="Y223" t="str">
            <v>有</v>
          </cell>
          <cell r="Z223" t="str">
            <v>固定站</v>
          </cell>
          <cell r="AA223" t="str">
            <v>2023</v>
          </cell>
          <cell r="AB223" t="str">
            <v>10</v>
          </cell>
          <cell r="AC223">
            <v>21</v>
          </cell>
          <cell r="AD223" t="str">
            <v>Ⅴ</v>
          </cell>
          <cell r="AE223" t="str">
            <v>劣Ⅴ</v>
          </cell>
          <cell r="AF223" t="str">
            <v>Ⅳ</v>
          </cell>
          <cell r="AG223" t="str">
            <v>总磷（0.6）</v>
          </cell>
          <cell r="AH223" t="str">
            <v>总磷（1.4）</v>
          </cell>
          <cell r="AI223" t="str">
            <v>总磷（0.2）</v>
          </cell>
          <cell r="AJ223" t="str">
            <v>总磷</v>
          </cell>
          <cell r="AK223" t="str">
            <v>总磷</v>
          </cell>
          <cell r="AL223" t="str">
            <v>总磷</v>
          </cell>
          <cell r="AM223" t="str">
            <v>2023-10-08</v>
          </cell>
          <cell r="AN223" t="str">
            <v>-1</v>
          </cell>
          <cell r="AO223" t="str">
            <v>20.8</v>
          </cell>
          <cell r="AP223" t="str">
            <v>-1</v>
          </cell>
          <cell r="AQ223" t="str">
            <v>-1</v>
          </cell>
          <cell r="AR223" t="str">
            <v>69.1</v>
          </cell>
          <cell r="AS223" t="str">
            <v>-1</v>
          </cell>
          <cell r="AT223" t="str">
            <v>-1</v>
          </cell>
          <cell r="AU223" t="str">
            <v>8</v>
          </cell>
          <cell r="AV223" t="str">
            <v>7.2</v>
          </cell>
          <cell r="AW223" t="str">
            <v>4.3</v>
          </cell>
          <cell r="AX223" t="str">
            <v>18.0</v>
          </cell>
          <cell r="AY223" t="str">
            <v>1.8</v>
          </cell>
          <cell r="AZ223" t="str">
            <v>0.17</v>
          </cell>
          <cell r="BA223" t="str">
            <v>0.328</v>
          </cell>
          <cell r="BB223" t="str">
            <v>4.79</v>
          </cell>
          <cell r="BC223" t="str">
            <v>0.003</v>
          </cell>
          <cell r="BD223" t="str">
            <v>0.002</v>
          </cell>
          <cell r="BE223" t="str">
            <v>0.389</v>
          </cell>
          <cell r="BF223" t="str">
            <v>0.0002</v>
          </cell>
          <cell r="BG223" t="str">
            <v>0.0002</v>
          </cell>
          <cell r="BH223" t="str">
            <v>0.00002</v>
          </cell>
          <cell r="BI223" t="str">
            <v>0.00005</v>
          </cell>
          <cell r="BJ223" t="str">
            <v>0.002</v>
          </cell>
          <cell r="BK223" t="str">
            <v>0.001</v>
          </cell>
          <cell r="BL223" t="str">
            <v>0.002</v>
          </cell>
          <cell r="BM223" t="str">
            <v>0.0008</v>
          </cell>
          <cell r="BN223" t="str">
            <v>0.02</v>
          </cell>
          <cell r="BO223" t="str">
            <v>0.02</v>
          </cell>
          <cell r="BP223" t="str">
            <v>0.005</v>
          </cell>
          <cell r="BQ223" t="str">
            <v>-1</v>
          </cell>
          <cell r="BR223" t="str">
            <v>-1</v>
          </cell>
          <cell r="BS223" t="str">
            <v>27.4</v>
          </cell>
          <cell r="BT223" t="str">
            <v>-1</v>
          </cell>
          <cell r="BU223" t="str">
            <v>-1</v>
          </cell>
          <cell r="BV223" t="str">
            <v>-1</v>
          </cell>
          <cell r="BW223" t="str">
            <v>-1</v>
          </cell>
          <cell r="BX223" t="str">
            <v>-1</v>
          </cell>
          <cell r="BY223" t="str">
            <v>-1</v>
          </cell>
          <cell r="BZ223" t="str">
            <v/>
          </cell>
        </row>
        <row r="224">
          <cell r="B224" t="str">
            <v>鹿邑宋河桥</v>
          </cell>
          <cell r="C224" t="str">
            <v>淮河流域</v>
          </cell>
          <cell r="D224" t="str">
            <v>河南省</v>
          </cell>
          <cell r="E224" t="str">
            <v>周口市</v>
          </cell>
          <cell r="F224" t="str">
            <v>周口市</v>
          </cell>
          <cell r="G224" t="str">
            <v>梁园区、民权县、宁陵县、睢阳区、鹿邑县</v>
          </cell>
          <cell r="H224" t="str">
            <v>河南省</v>
          </cell>
          <cell r="I224" t="str">
            <v>周口市</v>
          </cell>
          <cell r="J224" t="str">
            <v>二级</v>
          </cell>
          <cell r="K224" t="str">
            <v>淮河水系</v>
          </cell>
          <cell r="L224" t="str">
            <v>河流</v>
          </cell>
          <cell r="M224" t="str">
            <v>大沙河（小洪河）</v>
          </cell>
          <cell r="N224" t="str">
            <v>14511130031</v>
          </cell>
          <cell r="O224" t="str">
            <v>涡河</v>
          </cell>
        </row>
        <row r="224">
          <cell r="S224" t="str">
            <v>大沙河商丘农业用水区/大沙河(小洪河)豫皖缓冲区</v>
          </cell>
          <cell r="T224" t="str">
            <v>新增</v>
          </cell>
          <cell r="U224" t="str">
            <v>省界（豫-皖）</v>
          </cell>
          <cell r="V224">
            <v>115.6076</v>
          </cell>
          <cell r="W224">
            <v>34.0471</v>
          </cell>
          <cell r="X224" t="str">
            <v>十四五</v>
          </cell>
          <cell r="Y224" t="str">
            <v>有</v>
          </cell>
          <cell r="Z224" t="str">
            <v>固定站</v>
          </cell>
          <cell r="AA224" t="str">
            <v>2023</v>
          </cell>
          <cell r="AB224" t="str">
            <v>10</v>
          </cell>
          <cell r="AC224">
            <v>21</v>
          </cell>
          <cell r="AD224" t="str">
            <v>Ⅳ</v>
          </cell>
          <cell r="AE224" t="str">
            <v>Ⅳ</v>
          </cell>
          <cell r="AF224" t="str">
            <v>Ⅳ</v>
          </cell>
          <cell r="AG224" t="str">
            <v>化学需氧量（0.5）、五日生化需氧量（0.1）</v>
          </cell>
          <cell r="AH224" t="str">
            <v>高锰酸盐指数（0.3）、化学需氧量（0.2）</v>
          </cell>
          <cell r="AI224" t="str">
            <v>化学需氧量（0.1）、高锰酸盐指数（0.05）</v>
          </cell>
          <cell r="AJ224" t="str">
            <v>化学需氧量、五日生化需氧量</v>
          </cell>
          <cell r="AK224" t="str">
            <v>高锰酸盐指数、化学需氧量</v>
          </cell>
          <cell r="AL224" t="str">
            <v>化学需氧量、高锰酸盐指数</v>
          </cell>
          <cell r="AM224" t="str">
            <v>2023-10-17</v>
          </cell>
          <cell r="AN224" t="str">
            <v>-1</v>
          </cell>
          <cell r="AO224" t="str">
            <v>20.9</v>
          </cell>
          <cell r="AP224" t="str">
            <v>-1</v>
          </cell>
          <cell r="AQ224" t="str">
            <v>-1</v>
          </cell>
          <cell r="AR224" t="str">
            <v>146.8</v>
          </cell>
          <cell r="AS224" t="str">
            <v>-1</v>
          </cell>
          <cell r="AT224" t="str">
            <v>-1</v>
          </cell>
          <cell r="AU224" t="str">
            <v>8</v>
          </cell>
          <cell r="AV224" t="str">
            <v>9.3</v>
          </cell>
          <cell r="AW224" t="str">
            <v>6.0</v>
          </cell>
          <cell r="AX224" t="str">
            <v>30.0</v>
          </cell>
          <cell r="AY224" t="str">
            <v>4.4</v>
          </cell>
          <cell r="AZ224" t="str">
            <v>0.10</v>
          </cell>
          <cell r="BA224" t="str">
            <v>0.080</v>
          </cell>
          <cell r="BB224" t="str">
            <v>1.37</v>
          </cell>
          <cell r="BC224" t="str">
            <v>0.001</v>
          </cell>
          <cell r="BD224" t="str">
            <v>0.025</v>
          </cell>
          <cell r="BE224" t="str">
            <v>0.990</v>
          </cell>
          <cell r="BF224" t="str">
            <v>0.0002</v>
          </cell>
          <cell r="BG224" t="str">
            <v>0.0091</v>
          </cell>
          <cell r="BH224" t="str">
            <v>0.00002</v>
          </cell>
          <cell r="BI224" t="str">
            <v>0.00005</v>
          </cell>
          <cell r="BJ224" t="str">
            <v>0.002</v>
          </cell>
          <cell r="BK224" t="str">
            <v>0.001</v>
          </cell>
          <cell r="BL224" t="str">
            <v>0.005</v>
          </cell>
          <cell r="BM224" t="str">
            <v>0.0005</v>
          </cell>
          <cell r="BN224" t="str">
            <v>0.005</v>
          </cell>
          <cell r="BO224" t="str">
            <v>0.05</v>
          </cell>
          <cell r="BP224" t="str">
            <v>0.005</v>
          </cell>
          <cell r="BQ224" t="str">
            <v>-1</v>
          </cell>
          <cell r="BR224" t="str">
            <v>-1</v>
          </cell>
          <cell r="BS224" t="str">
            <v>19.2</v>
          </cell>
          <cell r="BT224" t="str">
            <v>-1</v>
          </cell>
          <cell r="BU224" t="str">
            <v>-1</v>
          </cell>
          <cell r="BV224" t="str">
            <v>-1</v>
          </cell>
          <cell r="BW224" t="str">
            <v>-1</v>
          </cell>
          <cell r="BX224" t="str">
            <v>-1</v>
          </cell>
          <cell r="BY224" t="str">
            <v>-1</v>
          </cell>
          <cell r="BZ224" t="str">
            <v/>
          </cell>
        </row>
        <row r="225">
          <cell r="B225" t="str">
            <v>刘佐（左岸）</v>
          </cell>
          <cell r="C225" t="str">
            <v>长江流域</v>
          </cell>
          <cell r="D225" t="str">
            <v>湖北省</v>
          </cell>
          <cell r="E225" t="str">
            <v>黄冈市</v>
          </cell>
          <cell r="F225" t="str">
            <v>黄冈市</v>
          </cell>
          <cell r="G225" t="str">
            <v>黄梅县</v>
          </cell>
          <cell r="H225" t="str">
            <v>湖北省</v>
          </cell>
          <cell r="I225" t="str">
            <v>黄冈市</v>
          </cell>
          <cell r="J225" t="str">
            <v>干流</v>
          </cell>
          <cell r="K225" t="str">
            <v>长江水系</v>
          </cell>
          <cell r="L225" t="str">
            <v>河流</v>
          </cell>
          <cell r="M225" t="str">
            <v>长江</v>
          </cell>
          <cell r="N225" t="str">
            <v>14502050481</v>
          </cell>
          <cell r="O225" t="str">
            <v>东海</v>
          </cell>
        </row>
        <row r="225">
          <cell r="S225" t="str">
            <v>长江左岸鄂皖缓冲区</v>
          </cell>
          <cell r="T225" t="str">
            <v>新增</v>
          </cell>
          <cell r="U225" t="str">
            <v>省界（鄂-皖）</v>
          </cell>
          <cell r="V225">
            <v>116.11503</v>
          </cell>
          <cell r="W225">
            <v>29.82328</v>
          </cell>
          <cell r="X225" t="str">
            <v>十四五</v>
          </cell>
          <cell r="Y225" t="str">
            <v>没有</v>
          </cell>
          <cell r="Z225" t="str">
            <v>-</v>
          </cell>
          <cell r="AA225" t="str">
            <v>2023</v>
          </cell>
          <cell r="AB225" t="str">
            <v>10</v>
          </cell>
          <cell r="AC225">
            <v>21</v>
          </cell>
          <cell r="AD225" t="str">
            <v>Ⅱ</v>
          </cell>
          <cell r="AE225" t="str">
            <v>Ⅱ</v>
          </cell>
          <cell r="AF225" t="str">
            <v>Ⅲ</v>
          </cell>
          <cell r="AG225" t="str">
            <v>-</v>
          </cell>
          <cell r="AH225" t="str">
            <v>-</v>
          </cell>
          <cell r="AI225" t="str">
            <v>-</v>
          </cell>
          <cell r="AJ225" t="str">
            <v>高锰酸盐指数、总磷</v>
          </cell>
          <cell r="AK225" t="str">
            <v>溶解氧、高锰酸盐指数、总磷</v>
          </cell>
          <cell r="AL225" t="str">
            <v>总磷</v>
          </cell>
          <cell r="AM225" t="str">
            <v>2023-10-24</v>
          </cell>
          <cell r="AN225" t="str">
            <v>-1</v>
          </cell>
          <cell r="AO225" t="str">
            <v>22.1</v>
          </cell>
          <cell r="AP225" t="str">
            <v>-1</v>
          </cell>
          <cell r="AQ225" t="str">
            <v>-1</v>
          </cell>
          <cell r="AR225" t="str">
            <v>35.7</v>
          </cell>
          <cell r="AS225" t="str">
            <v>-1</v>
          </cell>
          <cell r="AT225" t="str">
            <v>-1</v>
          </cell>
          <cell r="AU225" t="str">
            <v>8</v>
          </cell>
          <cell r="AV225" t="str">
            <v>8.6</v>
          </cell>
          <cell r="AW225" t="str">
            <v>2.2</v>
          </cell>
          <cell r="AX225" t="str">
            <v>11.0</v>
          </cell>
          <cell r="AY225" t="str">
            <v>0.2</v>
          </cell>
          <cell r="AZ225" t="str">
            <v>0.02</v>
          </cell>
          <cell r="BA225" t="str">
            <v>0.065</v>
          </cell>
          <cell r="BB225" t="str">
            <v>1.84</v>
          </cell>
          <cell r="BC225" t="str">
            <v>0.005</v>
          </cell>
          <cell r="BD225" t="str">
            <v>0.013</v>
          </cell>
          <cell r="BE225" t="str">
            <v>0.200</v>
          </cell>
          <cell r="BF225" t="str">
            <v>0.0009</v>
          </cell>
          <cell r="BG225" t="str">
            <v>0.0027</v>
          </cell>
          <cell r="BH225" t="str">
            <v>0.00002</v>
          </cell>
          <cell r="BI225" t="str">
            <v>0.00002</v>
          </cell>
          <cell r="BJ225" t="str">
            <v>0.002</v>
          </cell>
          <cell r="BK225" t="str">
            <v>0.00004</v>
          </cell>
          <cell r="BL225" t="str">
            <v>0.002</v>
          </cell>
          <cell r="BM225" t="str">
            <v>0.0002</v>
          </cell>
          <cell r="BN225" t="str">
            <v>0.005</v>
          </cell>
          <cell r="BO225" t="str">
            <v>0.02</v>
          </cell>
          <cell r="BP225" t="str">
            <v>0.005</v>
          </cell>
          <cell r="BQ225" t="str">
            <v>-1</v>
          </cell>
          <cell r="BR225" t="str">
            <v>-1</v>
          </cell>
          <cell r="BS225" t="str">
            <v>38.6</v>
          </cell>
          <cell r="BT225" t="str">
            <v>-1</v>
          </cell>
          <cell r="BU225" t="str">
            <v>-1</v>
          </cell>
          <cell r="BV225" t="str">
            <v>-1</v>
          </cell>
          <cell r="BW225" t="str">
            <v>-1</v>
          </cell>
          <cell r="BX225" t="str">
            <v>-1</v>
          </cell>
          <cell r="BY225" t="str">
            <v>-1</v>
          </cell>
          <cell r="BZ225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workbookViewId="0">
      <selection activeCell="F19" sqref="F19"/>
    </sheetView>
  </sheetViews>
  <sheetFormatPr defaultColWidth="9" defaultRowHeight="14.25" outlineLevelRow="7"/>
  <sheetData>
    <row r="1" spans="1:2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>
      <c r="A2" t="s">
        <v>29</v>
      </c>
      <c r="B2" t="s">
        <v>30</v>
      </c>
      <c r="C2" t="str">
        <f>VLOOKUP($B2,[1]地表水共享数据!$B$2:$CD$266,38,0)</f>
        <v>2023-10-19</v>
      </c>
      <c r="D2" t="str">
        <f>VLOOKUP($B2,[1]地表水共享数据!$B$2:$CD$266,40,0)</f>
        <v>22.6</v>
      </c>
      <c r="E2" t="str">
        <f>VLOOKUP($B2,[1]地表水共享数据!$B$2:$CD$266,43,0)</f>
        <v>146.9</v>
      </c>
      <c r="F2" t="str">
        <f>VLOOKUP($B2,[1]地表水共享数据!$B$2:$CD$266,46,0)</f>
        <v>8</v>
      </c>
      <c r="G2" t="str">
        <f>VLOOKUP($B2,[1]地表水共享数据!$B$2:$CD$266,47,0)</f>
        <v>8.2</v>
      </c>
      <c r="H2" t="str">
        <f>VLOOKUP($B2,[1]地表水共享数据!$B$2:$CD$266,48,0)</f>
        <v>6.9</v>
      </c>
      <c r="I2" t="str">
        <f>VLOOKUP($B2,[1]地表水共享数据!$B$2:$CD$266,49,0)</f>
        <v>18.5</v>
      </c>
      <c r="J2" t="str">
        <f>VLOOKUP($B2,[1]地表水共享数据!$B$2:$CD$266,50,0)</f>
        <v>3.2</v>
      </c>
      <c r="K2" t="str">
        <f>VLOOKUP($B2,[1]地表水共享数据!$B$2:$CD$266,51,0)</f>
        <v>0.15</v>
      </c>
      <c r="L2" t="str">
        <f>VLOOKUP($B2,[1]地表水共享数据!$B$2:$CD$266,52,0)</f>
        <v>0.154</v>
      </c>
      <c r="M2" t="str">
        <f>VLOOKUP($B2,[1]地表水共享数据!$B$2:$CD$266,53,0)</f>
        <v>3.39</v>
      </c>
      <c r="N2" t="str">
        <f>VLOOKUP($B2,[1]地表水共享数据!$B$2:$CD$266,54,0)</f>
        <v>0.003</v>
      </c>
      <c r="O2" t="str">
        <f>VLOOKUP($B2,[1]地表水共享数据!$B$2:$CD$266,55,0)</f>
        <v>0.008</v>
      </c>
      <c r="P2" t="str">
        <f>VLOOKUP($B2,[1]地表水共享数据!$B$2:$CD$266,56,0)</f>
        <v>0.825</v>
      </c>
      <c r="Q2" t="str">
        <f>VLOOKUP($B2,[1]地表水共享数据!$B$2:$CD$266,57,0)</f>
        <v>0.0007</v>
      </c>
      <c r="R2" t="str">
        <f>VLOOKUP($B2,[1]地表水共享数据!$B$2:$CD$266,58,0)</f>
        <v>0.0099</v>
      </c>
      <c r="S2" t="str">
        <f>VLOOKUP($B2,[1]地表水共享数据!$B$2:$CD$266,59,0)</f>
        <v>0.00002</v>
      </c>
      <c r="T2" t="str">
        <f>VLOOKUP($B2,[1]地表水共享数据!$B$2:$CD$266,60,0)</f>
        <v>0.00002</v>
      </c>
      <c r="U2" t="str">
        <f>VLOOKUP($B2,[1]地表水共享数据!$B$2:$CD$266,61,0)</f>
        <v>0.002</v>
      </c>
      <c r="V2" t="str">
        <f>VLOOKUP($B2,[1]地表水共享数据!$B$2:$CD$266,62,0)</f>
        <v>0.0005</v>
      </c>
      <c r="W2" t="str">
        <f>VLOOKUP($B2,[1]地表水共享数据!$B$2:$CD$266,63,0)</f>
        <v>0.002</v>
      </c>
      <c r="X2" t="str">
        <f>VLOOKUP($B2,[1]地表水共享数据!$B$2:$CD$266,64,0)</f>
        <v>0.0002</v>
      </c>
      <c r="Y2" t="str">
        <f>VLOOKUP($B2,[1]地表水共享数据!$B$2:$CD$266,65,0)</f>
        <v>0.02</v>
      </c>
      <c r="Z2" t="str">
        <f>VLOOKUP($B2,[1]地表水共享数据!$B$2:$CD$266,66,0)</f>
        <v>0.06</v>
      </c>
      <c r="AA2" t="str">
        <f>VLOOKUP($B2,[1]地表水共享数据!$B$2:$CD$266,67,0)</f>
        <v>0.005</v>
      </c>
      <c r="AB2" t="str">
        <f>VLOOKUP($B2,[1]地表水共享数据!$B$2:$CD$266,70,0)</f>
        <v>23.9</v>
      </c>
      <c r="AC2" t="str">
        <f>VLOOKUP($B2,[1]地表水共享数据!$B$2:$CD$266,80,0)</f>
        <v>氟化物</v>
      </c>
    </row>
    <row r="3" spans="1:29">
      <c r="A3" t="s">
        <v>31</v>
      </c>
      <c r="B3" t="s">
        <v>32</v>
      </c>
      <c r="C3" t="str">
        <f>VLOOKUP($B3,[1]地表水共享数据!$B$2:$CD$266,38,0)</f>
        <v>2023-10-18</v>
      </c>
      <c r="D3" t="str">
        <f>VLOOKUP($B3,[1]地表水共享数据!$B$2:$CD$266,40,0)</f>
        <v>21.3</v>
      </c>
      <c r="E3" t="str">
        <f>VLOOKUP($B3,[1]地表水共享数据!$B$2:$CD$266,43,0)</f>
        <v>108.9</v>
      </c>
      <c r="F3" t="str">
        <f>VLOOKUP($B3,[1]地表水共享数据!$B$2:$CD$266,46,0)</f>
        <v>8</v>
      </c>
      <c r="G3" t="str">
        <f>VLOOKUP($B3,[1]地表水共享数据!$B$2:$CD$266,47,0)</f>
        <v>6.1</v>
      </c>
      <c r="H3" t="str">
        <f>VLOOKUP($B3,[1]地表水共享数据!$B$2:$CD$266,48,0)</f>
        <v>5.2</v>
      </c>
      <c r="I3" t="str">
        <f>VLOOKUP($B3,[1]地表水共享数据!$B$2:$CD$266,49,0)</f>
        <v>14.0</v>
      </c>
      <c r="J3" t="str">
        <f>VLOOKUP($B3,[1]地表水共享数据!$B$2:$CD$266,50,0)</f>
        <v>1.4</v>
      </c>
      <c r="K3" t="str">
        <f>VLOOKUP($B3,[1]地表水共享数据!$B$2:$CD$266,51,0)</f>
        <v>0.03</v>
      </c>
      <c r="L3" t="str">
        <f>VLOOKUP($B3,[1]地表水共享数据!$B$2:$CD$266,52,0)</f>
        <v>0.045</v>
      </c>
      <c r="M3" t="str">
        <f>VLOOKUP($B3,[1]地表水共享数据!$B$2:$CD$266,53,0)</f>
        <v>0.46</v>
      </c>
      <c r="N3" t="str">
        <f>VLOOKUP($B3,[1]地表水共享数据!$B$2:$CD$266,54,0)</f>
        <v>0.003</v>
      </c>
      <c r="O3" t="str">
        <f>VLOOKUP($B3,[1]地表水共享数据!$B$2:$CD$266,55,0)</f>
        <v>0.004</v>
      </c>
      <c r="P3" t="str">
        <f>VLOOKUP($B3,[1]地表水共享数据!$B$2:$CD$266,56,0)</f>
        <v>0.950</v>
      </c>
      <c r="Q3" t="str">
        <f>VLOOKUP($B3,[1]地表水共享数据!$B$2:$CD$266,57,0)</f>
        <v>0.0002</v>
      </c>
      <c r="R3" t="str">
        <f>VLOOKUP($B3,[1]地表水共享数据!$B$2:$CD$266,58,0)</f>
        <v>0.0047</v>
      </c>
      <c r="S3" t="str">
        <f>VLOOKUP($B3,[1]地表水共享数据!$B$2:$CD$266,59,0)</f>
        <v>0.00002</v>
      </c>
      <c r="T3" t="str">
        <f>VLOOKUP($B3,[1]地表水共享数据!$B$2:$CD$266,60,0)</f>
        <v>0.00002</v>
      </c>
      <c r="U3" t="str">
        <f>VLOOKUP($B3,[1]地表水共享数据!$B$2:$CD$266,61,0)</f>
        <v>0.002</v>
      </c>
      <c r="V3" t="str">
        <f>VLOOKUP($B3,[1]地表水共享数据!$B$2:$CD$266,62,0)</f>
        <v>0.0004</v>
      </c>
      <c r="W3" t="str">
        <f>VLOOKUP($B3,[1]地表水共享数据!$B$2:$CD$266,63,0)</f>
        <v>0.002</v>
      </c>
      <c r="X3" t="str">
        <f>VLOOKUP($B3,[1]地表水共享数据!$B$2:$CD$266,64,0)</f>
        <v>0.0002</v>
      </c>
      <c r="Y3" t="str">
        <f>VLOOKUP($B3,[1]地表水共享数据!$B$2:$CD$266,65,0)</f>
        <v>0.005</v>
      </c>
      <c r="Z3" t="str">
        <f>VLOOKUP($B3,[1]地表水共享数据!$B$2:$CD$266,66,0)</f>
        <v>0.02</v>
      </c>
      <c r="AA3" t="str">
        <f>VLOOKUP($B3,[1]地表水共享数据!$B$2:$CD$266,67,0)</f>
        <v>0.005</v>
      </c>
      <c r="AB3" t="str">
        <f>VLOOKUP($B3,[1]地表水共享数据!$B$2:$CD$266,70,0)</f>
        <v>8.0</v>
      </c>
      <c r="AC3" t="str">
        <f>VLOOKUP($B3,[1]地表水共享数据!$B$2:$CD$266,80,0)</f>
        <v>氟化物</v>
      </c>
    </row>
    <row r="4" spans="1:29">
      <c r="A4" t="s">
        <v>33</v>
      </c>
      <c r="B4" t="s">
        <v>34</v>
      </c>
      <c r="C4" t="str">
        <f>VLOOKUP($B4,[1]地表水共享数据!$B$2:$CD$266,38,0)</f>
        <v>2023-10-17</v>
      </c>
      <c r="D4" t="str">
        <f>VLOOKUP($B4,[1]地表水共享数据!$B$2:$CD$266,40,0)</f>
        <v>21.1</v>
      </c>
      <c r="E4" t="str">
        <f>VLOOKUP($B4,[1]地表水共享数据!$B$2:$CD$266,43,0)</f>
        <v>138.4</v>
      </c>
      <c r="F4" t="str">
        <f>VLOOKUP($B4,[1]地表水共享数据!$B$2:$CD$266,46,0)</f>
        <v>8</v>
      </c>
      <c r="G4" t="str">
        <f>VLOOKUP($B4,[1]地表水共享数据!$B$2:$CD$266,47,0)</f>
        <v>6.7</v>
      </c>
      <c r="H4" t="str">
        <f>VLOOKUP($B4,[1]地表水共享数据!$B$2:$CD$266,48,0)</f>
        <v>4.7</v>
      </c>
      <c r="I4" t="str">
        <f>VLOOKUP($B4,[1]地表水共享数据!$B$2:$CD$266,49,0)</f>
        <v>14.5</v>
      </c>
      <c r="J4" t="str">
        <f>VLOOKUP($B4,[1]地表水共享数据!$B$2:$CD$266,50,0)</f>
        <v>3.7</v>
      </c>
      <c r="K4" t="str">
        <f>VLOOKUP($B4,[1]地表水共享数据!$B$2:$CD$266,51,0)</f>
        <v>0.16</v>
      </c>
      <c r="L4" t="str">
        <f>VLOOKUP($B4,[1]地表水共享数据!$B$2:$CD$266,52,0)</f>
        <v>0.092</v>
      </c>
      <c r="M4" t="str">
        <f>VLOOKUP($B4,[1]地表水共享数据!$B$2:$CD$266,53,0)</f>
        <v>2.51</v>
      </c>
      <c r="N4" t="str">
        <f>VLOOKUP($B4,[1]地表水共享数据!$B$2:$CD$266,54,0)</f>
        <v>0.003</v>
      </c>
      <c r="O4" t="str">
        <f>VLOOKUP($B4,[1]地表水共享数据!$B$2:$CD$266,55,0)</f>
        <v>0.006</v>
      </c>
      <c r="P4" t="str">
        <f>VLOOKUP($B4,[1]地表水共享数据!$B$2:$CD$266,56,0)</f>
        <v>0.910</v>
      </c>
      <c r="Q4" t="str">
        <f>VLOOKUP($B4,[1]地表水共享数据!$B$2:$CD$266,57,0)</f>
        <v>0.0016</v>
      </c>
      <c r="R4" t="str">
        <f>VLOOKUP($B4,[1]地表水共享数据!$B$2:$CD$266,58,0)</f>
        <v>0.0193</v>
      </c>
      <c r="S4" t="str">
        <f>VLOOKUP($B4,[1]地表水共享数据!$B$2:$CD$266,59,0)</f>
        <v>0.00002</v>
      </c>
      <c r="T4" t="str">
        <f>VLOOKUP($B4,[1]地表水共享数据!$B$2:$CD$266,60,0)</f>
        <v>0.00002</v>
      </c>
      <c r="U4" t="str">
        <f>VLOOKUP($B4,[1]地表水共享数据!$B$2:$CD$266,61,0)</f>
        <v>0.002</v>
      </c>
      <c r="V4" t="str">
        <f>VLOOKUP($B4,[1]地表水共享数据!$B$2:$CD$266,62,0)</f>
        <v>0.003</v>
      </c>
      <c r="W4" t="str">
        <f>VLOOKUP($B4,[1]地表水共享数据!$B$2:$CD$266,63,0)</f>
        <v>0.002</v>
      </c>
      <c r="X4" t="str">
        <f>VLOOKUP($B4,[1]地表水共享数据!$B$2:$CD$266,64,0)</f>
        <v>0.0002</v>
      </c>
      <c r="Y4" t="str">
        <f>VLOOKUP($B4,[1]地表水共享数据!$B$2:$CD$266,65,0)</f>
        <v>0.01</v>
      </c>
      <c r="Z4" t="str">
        <f>VLOOKUP($B4,[1]地表水共享数据!$B$2:$CD$266,66,0)</f>
        <v>0.02</v>
      </c>
      <c r="AA4" t="str">
        <f>VLOOKUP($B4,[1]地表水共享数据!$B$2:$CD$266,67,0)</f>
        <v>0.005</v>
      </c>
      <c r="AB4" t="str">
        <f>VLOOKUP($B4,[1]地表水共享数据!$B$2:$CD$266,70,0)</f>
        <v>27.1</v>
      </c>
      <c r="AC4" t="str">
        <f>VLOOKUP($B4,[1]地表水共享数据!$B$2:$CD$266,80,0)</f>
        <v>氟化物</v>
      </c>
    </row>
    <row r="5" spans="1:29">
      <c r="A5" t="s">
        <v>35</v>
      </c>
      <c r="B5" t="s">
        <v>36</v>
      </c>
      <c r="C5" t="str">
        <f>VLOOKUP($B5,[1]地表水共享数据!$B$2:$CD$266,38,0)</f>
        <v>2023-10-19</v>
      </c>
      <c r="D5" t="str">
        <f>VLOOKUP($B5,[1]地表水共享数据!$B$2:$CD$266,40,0)</f>
        <v>21.7</v>
      </c>
      <c r="E5" t="str">
        <f>VLOOKUP($B5,[1]地表水共享数据!$B$2:$CD$266,43,0)</f>
        <v>105.7</v>
      </c>
      <c r="F5" t="str">
        <f>VLOOKUP($B5,[1]地表水共享数据!$B$2:$CD$266,46,0)</f>
        <v>8</v>
      </c>
      <c r="G5" t="str">
        <f>VLOOKUP($B5,[1]地表水共享数据!$B$2:$CD$266,47,0)</f>
        <v>6.7</v>
      </c>
      <c r="H5" t="str">
        <f>VLOOKUP($B5,[1]地表水共享数据!$B$2:$CD$266,48,0)</f>
        <v>6.8</v>
      </c>
      <c r="I5" t="str">
        <f>VLOOKUP($B5,[1]地表水共享数据!$B$2:$CD$266,49,0)</f>
        <v>18.3</v>
      </c>
      <c r="J5" t="str">
        <f>VLOOKUP($B5,[1]地表水共享数据!$B$2:$CD$266,50,0)</f>
        <v>3.8</v>
      </c>
      <c r="K5" t="str">
        <f>VLOOKUP($B5,[1]地表水共享数据!$B$2:$CD$266,51,0)</f>
        <v>0.05</v>
      </c>
      <c r="L5" t="str">
        <f>VLOOKUP($B5,[1]地表水共享数据!$B$2:$CD$266,52,0)</f>
        <v>0.147</v>
      </c>
      <c r="M5" t="str">
        <f>VLOOKUP($B5,[1]地表水共享数据!$B$2:$CD$266,53,0)</f>
        <v>2.52</v>
      </c>
      <c r="N5" t="str">
        <f>VLOOKUP($B5,[1]地表水共享数据!$B$2:$CD$266,54,0)</f>
        <v>0.003</v>
      </c>
      <c r="O5" t="str">
        <f>VLOOKUP($B5,[1]地表水共享数据!$B$2:$CD$266,55,0)</f>
        <v>0.002</v>
      </c>
      <c r="P5" t="str">
        <f>VLOOKUP($B5,[1]地表水共享数据!$B$2:$CD$266,56,0)</f>
        <v>0.652</v>
      </c>
      <c r="Q5" t="str">
        <f>VLOOKUP($B5,[1]地表水共享数据!$B$2:$CD$266,57,0)</f>
        <v>0.0010</v>
      </c>
      <c r="R5" t="str">
        <f>VLOOKUP($B5,[1]地表水共享数据!$B$2:$CD$266,58,0)</f>
        <v>0.0136</v>
      </c>
      <c r="S5" t="str">
        <f>VLOOKUP($B5,[1]地表水共享数据!$B$2:$CD$266,59,0)</f>
        <v>0.00002</v>
      </c>
      <c r="T5" t="str">
        <f>VLOOKUP($B5,[1]地表水共享数据!$B$2:$CD$266,60,0)</f>
        <v>0.00002</v>
      </c>
      <c r="U5" t="str">
        <f>VLOOKUP($B5,[1]地表水共享数据!$B$2:$CD$266,61,0)</f>
        <v>0.002</v>
      </c>
      <c r="V5" t="str">
        <f>VLOOKUP($B5,[1]地表水共享数据!$B$2:$CD$266,62,0)</f>
        <v>0.0002</v>
      </c>
      <c r="W5" t="str">
        <f>VLOOKUP($B5,[1]地表水共享数据!$B$2:$CD$266,63,0)</f>
        <v>0.002</v>
      </c>
      <c r="X5" t="str">
        <f>VLOOKUP($B5,[1]地表水共享数据!$B$2:$CD$266,64,0)</f>
        <v>0.0002</v>
      </c>
      <c r="Y5" t="str">
        <f>VLOOKUP($B5,[1]地表水共享数据!$B$2:$CD$266,65,0)</f>
        <v>0.02</v>
      </c>
      <c r="Z5" t="str">
        <f>VLOOKUP($B5,[1]地表水共享数据!$B$2:$CD$266,66,0)</f>
        <v>0.06</v>
      </c>
      <c r="AA5" t="str">
        <f>VLOOKUP($B5,[1]地表水共享数据!$B$2:$CD$266,67,0)</f>
        <v>0.005</v>
      </c>
      <c r="AB5" t="str">
        <f>VLOOKUP($B5,[1]地表水共享数据!$B$2:$CD$266,70,0)</f>
        <v>6.8</v>
      </c>
      <c r="AC5">
        <f>VLOOKUP($B5,[1]地表水共享数据!$B$2:$CD$266,80,0)</f>
        <v>0</v>
      </c>
    </row>
    <row r="6" spans="1:29">
      <c r="A6" t="s">
        <v>37</v>
      </c>
      <c r="B6" t="s">
        <v>38</v>
      </c>
      <c r="C6" t="str">
        <f>VLOOKUP($B6,[1]地表水共享数据!$B$2:$CD$266,38,0)</f>
        <v>2023-10-12</v>
      </c>
      <c r="D6" t="str">
        <f>VLOOKUP($B6,[1]地表水共享数据!$B$2:$CD$266,40,0)</f>
        <v>22.6</v>
      </c>
      <c r="E6" t="str">
        <f>VLOOKUP($B6,[1]地表水共享数据!$B$2:$CD$266,43,0)</f>
        <v>75.5</v>
      </c>
      <c r="F6" t="str">
        <f>VLOOKUP($B6,[1]地表水共享数据!$B$2:$CD$266,46,0)</f>
        <v>9</v>
      </c>
      <c r="G6" t="str">
        <f>VLOOKUP($B6,[1]地表水共享数据!$B$2:$CD$266,47,0)</f>
        <v>9.4</v>
      </c>
      <c r="H6" t="str">
        <f>VLOOKUP($B6,[1]地表水共享数据!$B$2:$CD$266,48,0)</f>
        <v>6.3</v>
      </c>
      <c r="I6" t="str">
        <f>VLOOKUP($B6,[1]地表水共享数据!$B$2:$CD$266,49,0)</f>
        <v>19.0</v>
      </c>
      <c r="J6" t="str">
        <f>VLOOKUP($B6,[1]地表水共享数据!$B$2:$CD$266,50,0)</f>
        <v>5.1</v>
      </c>
      <c r="K6" t="str">
        <f>VLOOKUP($B6,[1]地表水共享数据!$B$2:$CD$266,51,0)</f>
        <v>0.04</v>
      </c>
      <c r="L6" t="str">
        <f>VLOOKUP($B6,[1]地表水共享数据!$B$2:$CD$266,52,0)</f>
        <v>0.070</v>
      </c>
      <c r="M6" t="str">
        <f>VLOOKUP($B6,[1]地表水共享数据!$B$2:$CD$266,53,0)</f>
        <v>1.15</v>
      </c>
      <c r="N6" t="str">
        <f>VLOOKUP($B6,[1]地表水共享数据!$B$2:$CD$266,54,0)</f>
        <v>0.003</v>
      </c>
      <c r="O6" t="str">
        <f>VLOOKUP($B6,[1]地表水共享数据!$B$2:$CD$266,55,0)</f>
        <v>0.006</v>
      </c>
      <c r="P6" t="str">
        <f>VLOOKUP($B6,[1]地表水共享数据!$B$2:$CD$266,56,0)</f>
        <v>0.470</v>
      </c>
      <c r="Q6" t="str">
        <f>VLOOKUP($B6,[1]地表水共享数据!$B$2:$CD$266,57,0)</f>
        <v>0.0002</v>
      </c>
      <c r="R6" t="str">
        <f>VLOOKUP($B6,[1]地表水共享数据!$B$2:$CD$266,58,0)</f>
        <v>0.0136</v>
      </c>
      <c r="S6" t="str">
        <f>VLOOKUP($B6,[1]地表水共享数据!$B$2:$CD$266,59,0)</f>
        <v>0.00002</v>
      </c>
      <c r="T6" t="str">
        <f>VLOOKUP($B6,[1]地表水共享数据!$B$2:$CD$266,60,0)</f>
        <v>0.00002</v>
      </c>
      <c r="U6" t="str">
        <f>VLOOKUP($B6,[1]地表水共享数据!$B$2:$CD$266,61,0)</f>
        <v>0.002</v>
      </c>
      <c r="V6" t="str">
        <f>VLOOKUP($B6,[1]地表水共享数据!$B$2:$CD$266,62,0)</f>
        <v>0.00004</v>
      </c>
      <c r="W6" t="str">
        <f>VLOOKUP($B6,[1]地表水共享数据!$B$2:$CD$266,63,0)</f>
        <v>0.002</v>
      </c>
      <c r="X6" t="str">
        <f>VLOOKUP($B6,[1]地表水共享数据!$B$2:$CD$266,64,0)</f>
        <v>0.0002</v>
      </c>
      <c r="Y6" t="str">
        <f>VLOOKUP($B6,[1]地表水共享数据!$B$2:$CD$266,65,0)</f>
        <v>0.02</v>
      </c>
      <c r="Z6" t="str">
        <f>VLOOKUP($B6,[1]地表水共享数据!$B$2:$CD$266,66,0)</f>
        <v>0.06</v>
      </c>
      <c r="AA6" t="str">
        <f>VLOOKUP($B6,[1]地表水共享数据!$B$2:$CD$266,67,0)</f>
        <v>0.005</v>
      </c>
      <c r="AB6" t="str">
        <f>VLOOKUP($B6,[1]地表水共享数据!$B$2:$CD$266,70,0)</f>
        <v>9.8</v>
      </c>
      <c r="AC6">
        <f>VLOOKUP($B6,[1]地表水共享数据!$B$2:$CD$266,80,0)</f>
        <v>0</v>
      </c>
    </row>
    <row r="7" spans="1:29">
      <c r="A7" t="s">
        <v>39</v>
      </c>
      <c r="B7" t="s">
        <v>40</v>
      </c>
      <c r="C7" t="str">
        <f>VLOOKUP($B7,[1]地表水共享数据!$B$2:$CD$266,38,0)</f>
        <v>2023-10-12</v>
      </c>
      <c r="D7" t="str">
        <f>VLOOKUP($B7,[1]地表水共享数据!$B$2:$CD$266,40,0)</f>
        <v>21.5</v>
      </c>
      <c r="E7" t="str">
        <f>VLOOKUP($B7,[1]地表水共享数据!$B$2:$CD$266,43,0)</f>
        <v>115.0</v>
      </c>
      <c r="F7" t="str">
        <f>VLOOKUP($B7,[1]地表水共享数据!$B$2:$CD$266,46,0)</f>
        <v>9</v>
      </c>
      <c r="G7" t="str">
        <f>VLOOKUP($B7,[1]地表水共享数据!$B$2:$CD$266,47,0)</f>
        <v>13.6</v>
      </c>
      <c r="H7" t="str">
        <f>VLOOKUP($B7,[1]地表水共享数据!$B$2:$CD$266,48,0)</f>
        <v>7.7</v>
      </c>
      <c r="I7" t="str">
        <f>VLOOKUP($B7,[1]地表水共享数据!$B$2:$CD$266,49,0)</f>
        <v>18.5</v>
      </c>
      <c r="J7" t="str">
        <f>VLOOKUP($B7,[1]地表水共享数据!$B$2:$CD$266,50,0)</f>
        <v>2.0</v>
      </c>
      <c r="K7" t="str">
        <f>VLOOKUP($B7,[1]地表水共享数据!$B$2:$CD$266,51,0)</f>
        <v>0.10</v>
      </c>
      <c r="L7" t="str">
        <f>VLOOKUP($B7,[1]地表水共享数据!$B$2:$CD$266,52,0)</f>
        <v>0.040</v>
      </c>
      <c r="M7" t="str">
        <f>VLOOKUP($B7,[1]地表水共享数据!$B$2:$CD$266,53,0)</f>
        <v>2.67</v>
      </c>
      <c r="N7" t="str">
        <f>VLOOKUP($B7,[1]地表水共享数据!$B$2:$CD$266,54,0)</f>
        <v>0.0005</v>
      </c>
      <c r="O7" t="str">
        <f>VLOOKUP($B7,[1]地表水共享数据!$B$2:$CD$266,55,0)</f>
        <v>0.025</v>
      </c>
      <c r="P7" t="str">
        <f>VLOOKUP($B7,[1]地表水共享数据!$B$2:$CD$266,56,0)</f>
        <v>0.974</v>
      </c>
      <c r="Q7" t="str">
        <f>VLOOKUP($B7,[1]地表水共享数据!$B$2:$CD$266,57,0)</f>
        <v>0.0002</v>
      </c>
      <c r="R7" t="str">
        <f>VLOOKUP($B7,[1]地表水共享数据!$B$2:$CD$266,58,0)</f>
        <v>0.0002</v>
      </c>
      <c r="S7" t="str">
        <f>VLOOKUP($B7,[1]地表水共享数据!$B$2:$CD$266,59,0)</f>
        <v>0.00002</v>
      </c>
      <c r="T7" t="str">
        <f>VLOOKUP($B7,[1]地表水共享数据!$B$2:$CD$266,60,0)</f>
        <v>0.00005</v>
      </c>
      <c r="U7" t="str">
        <f>VLOOKUP($B7,[1]地表水共享数据!$B$2:$CD$266,61,0)</f>
        <v>0.002</v>
      </c>
      <c r="V7" t="str">
        <f>VLOOKUP($B7,[1]地表水共享数据!$B$2:$CD$266,62,0)</f>
        <v>0.001</v>
      </c>
      <c r="W7" t="str">
        <f>VLOOKUP($B7,[1]地表水共享数据!$B$2:$CD$266,63,0)</f>
        <v>0.002</v>
      </c>
      <c r="X7" t="str">
        <f>VLOOKUP($B7,[1]地表水共享数据!$B$2:$CD$266,64,0)</f>
        <v>0.0002</v>
      </c>
      <c r="Y7" t="str">
        <f>VLOOKUP($B7,[1]地表水共享数据!$B$2:$CD$266,65,0)</f>
        <v>0.005</v>
      </c>
      <c r="Z7" t="str">
        <f>VLOOKUP($B7,[1]地表水共享数据!$B$2:$CD$266,66,0)</f>
        <v>0.09</v>
      </c>
      <c r="AA7" t="str">
        <f>VLOOKUP($B7,[1]地表水共享数据!$B$2:$CD$266,67,0)</f>
        <v>0.005</v>
      </c>
      <c r="AB7" t="str">
        <f>VLOOKUP($B7,[1]地表水共享数据!$B$2:$CD$266,70,0)</f>
        <v>26.0</v>
      </c>
      <c r="AC7">
        <f>VLOOKUP($B7,[1]地表水共享数据!$B$2:$CD$266,80,0)</f>
        <v>0</v>
      </c>
    </row>
    <row r="8" spans="1:29">
      <c r="A8" t="s">
        <v>41</v>
      </c>
      <c r="B8" t="s">
        <v>42</v>
      </c>
      <c r="C8" t="str">
        <f>VLOOKUP($B8,[1]地表水共享数据!$B$2:$CD$266,38,0)</f>
        <v>2023-10-20</v>
      </c>
      <c r="D8" t="str">
        <f>VLOOKUP($B8,[1]地表水共享数据!$B$2:$CD$266,40,0)</f>
        <v>21.4</v>
      </c>
      <c r="E8" t="str">
        <f>VLOOKUP($B8,[1]地表水共享数据!$B$2:$CD$266,43,0)</f>
        <v>148.7</v>
      </c>
      <c r="F8" t="str">
        <f>VLOOKUP($B8,[1]地表水共享数据!$B$2:$CD$266,46,0)</f>
        <v>8</v>
      </c>
      <c r="G8" t="str">
        <f>VLOOKUP($B8,[1]地表水共享数据!$B$2:$CD$266,47,0)</f>
        <v>7.7</v>
      </c>
      <c r="H8" t="str">
        <f>VLOOKUP($B8,[1]地表水共享数据!$B$2:$CD$266,48,0)</f>
        <v>6.4</v>
      </c>
      <c r="I8" t="str">
        <f>VLOOKUP($B8,[1]地表水共享数据!$B$2:$CD$266,49,0)</f>
        <v>28.5</v>
      </c>
      <c r="J8" t="str">
        <f>VLOOKUP($B8,[1]地表水共享数据!$B$2:$CD$266,50,0)</f>
        <v>2.2</v>
      </c>
      <c r="K8" t="str">
        <f>VLOOKUP($B8,[1]地表水共享数据!$B$2:$CD$266,51,0)</f>
        <v>0.23</v>
      </c>
      <c r="L8" t="str">
        <f>VLOOKUP($B8,[1]地表水共享数据!$B$2:$CD$266,52,0)</f>
        <v>0.245</v>
      </c>
      <c r="M8" t="str">
        <f>VLOOKUP($B8,[1]地表水共享数据!$B$2:$CD$266,53,0)</f>
        <v>2.37</v>
      </c>
      <c r="N8" t="str">
        <f>VLOOKUP($B8,[1]地表水共享数据!$B$2:$CD$266,54,0)</f>
        <v>0.0005</v>
      </c>
      <c r="O8" t="str">
        <f>VLOOKUP($B8,[1]地表水共享数据!$B$2:$CD$266,55,0)</f>
        <v>0.025</v>
      </c>
      <c r="P8" t="str">
        <f>VLOOKUP($B8,[1]地表水共享数据!$B$2:$CD$266,56,0)</f>
        <v>0.799</v>
      </c>
      <c r="Q8" t="str">
        <f>VLOOKUP($B8,[1]地表水共享数据!$B$2:$CD$266,57,0)</f>
        <v>0.0002</v>
      </c>
      <c r="R8" t="str">
        <f>VLOOKUP($B8,[1]地表水共享数据!$B$2:$CD$266,58,0)</f>
        <v>0.0002</v>
      </c>
      <c r="S8" t="str">
        <f>VLOOKUP($B8,[1]地表水共享数据!$B$2:$CD$266,59,0)</f>
        <v>0.00002</v>
      </c>
      <c r="T8" t="str">
        <f>VLOOKUP($B8,[1]地表水共享数据!$B$2:$CD$266,60,0)</f>
        <v>0.00005</v>
      </c>
      <c r="U8" t="str">
        <f>VLOOKUP($B8,[1]地表水共享数据!$B$2:$CD$266,61,0)</f>
        <v>0.002</v>
      </c>
      <c r="V8" t="str">
        <f>VLOOKUP($B8,[1]地表水共享数据!$B$2:$CD$266,62,0)</f>
        <v>0.001</v>
      </c>
      <c r="W8" t="str">
        <f>VLOOKUP($B8,[1]地表水共享数据!$B$2:$CD$266,63,0)</f>
        <v>0.002</v>
      </c>
      <c r="X8" t="str">
        <f>VLOOKUP($B8,[1]地表水共享数据!$B$2:$CD$266,64,0)</f>
        <v>0.0005</v>
      </c>
      <c r="Y8" t="str">
        <f>VLOOKUP($B8,[1]地表水共享数据!$B$2:$CD$266,65,0)</f>
        <v>0.005</v>
      </c>
      <c r="Z8" t="str">
        <f>VLOOKUP($B8,[1]地表水共享数据!$B$2:$CD$266,66,0)</f>
        <v>0.11</v>
      </c>
      <c r="AA8" t="str">
        <f>VLOOKUP($B8,[1]地表水共享数据!$B$2:$CD$266,67,0)</f>
        <v>0.005</v>
      </c>
      <c r="AB8" t="str">
        <f>VLOOKUP($B8,[1]地表水共享数据!$B$2:$CD$266,70,0)</f>
        <v>7.7</v>
      </c>
      <c r="AC8" t="str">
        <f>VLOOKUP($B8,[1]地表水共享数据!$B$2:$CD$266,80,0)</f>
        <v>氟化物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数据共享-淮北10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刘旭东</cp:lastModifiedBy>
  <dcterms:created xsi:type="dcterms:W3CDTF">2023-11-04T10:45:00Z</dcterms:created>
  <dcterms:modified xsi:type="dcterms:W3CDTF">2024-01-05T08:06:26Z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A4C5D0D04E3C466CAE84538322811B2C_12</vt:lpwstr>
  </property>
  <property fmtid="{D5CDD505-2E9C-101B-9397-08002B2CF9AE}" pid="3" name="KSOProductBuildVer">
    <vt:lpwstr>2052-12.1.0.16120</vt:lpwstr>
  </property>
</Properties>
</file>