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/>
  </bookViews>
  <sheets>
    <sheet name="数据共享-淮北8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<sst xmlns="http://schemas.openxmlformats.org/spreadsheetml/2006/main" count="49" uniqueCount="43">
  <si>
    <t>断面编码</t>
  </si>
  <si>
    <t>断面名称</t>
  </si>
  <si>
    <t>年</t>
  </si>
  <si>
    <t>月</t>
  </si>
  <si>
    <t>参评指标个数</t>
  </si>
  <si>
    <t>水质类别</t>
  </si>
  <si>
    <t>上月水质</t>
  </si>
  <si>
    <t>同期水质</t>
  </si>
  <si>
    <t>污染因子(本月)</t>
  </si>
  <si>
    <t>污染因子(上月)</t>
  </si>
  <si>
    <t>污染因子(同期)</t>
  </si>
  <si>
    <t>定类指标(本月)</t>
  </si>
  <si>
    <t>定类指标(上月)</t>
  </si>
  <si>
    <t>定类指标(同期)</t>
  </si>
  <si>
    <t>采样时间</t>
  </si>
  <si>
    <t>水温(℃)</t>
  </si>
  <si>
    <t>电导率(mS/m)</t>
  </si>
  <si>
    <t>pH</t>
  </si>
  <si>
    <t>溶解氧(mg/L)</t>
  </si>
  <si>
    <t>高锰酸盐指数(mg/L)</t>
  </si>
  <si>
    <t>化学需氧量(mg/L)</t>
  </si>
  <si>
    <t>五日生化需氧量(mg/L)</t>
  </si>
  <si>
    <t>氨氮(mg/L)</t>
  </si>
  <si>
    <t>总磷(mg/L)</t>
  </si>
  <si>
    <t>总氮(mg/L)</t>
  </si>
  <si>
    <t>氟化物(mg/L)</t>
  </si>
  <si>
    <t>浊度(NTU)</t>
  </si>
  <si>
    <t>本底论证指标</t>
  </si>
  <si>
    <t>340600_2007</t>
  </si>
  <si>
    <t>后常桥</t>
  </si>
  <si>
    <t>2023</t>
  </si>
  <si>
    <t>340600_2008</t>
  </si>
  <si>
    <t>李大桥闸</t>
  </si>
  <si>
    <t>341300_2004</t>
  </si>
  <si>
    <t>东坪集</t>
  </si>
  <si>
    <t>341300_2005</t>
  </si>
  <si>
    <t>符离闸</t>
  </si>
  <si>
    <t>341300_2009</t>
  </si>
  <si>
    <t>萧濉新河宿州市</t>
  </si>
  <si>
    <t>341600_2011</t>
  </si>
  <si>
    <t>包河亳州市</t>
  </si>
  <si>
    <t>340600_0001</t>
  </si>
  <si>
    <t>小王桥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</si>
</sst>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1"/>
      <color rgb="FFFFFFFF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1A87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">
    <xf numFmtId="0" fontId="0" fillId="0" borderId="0" xfId="0"/>
    <xf numFmtId="0" fontId="1" fillId="2" borderId="0" xfId="0" applyFont="1" applyFill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3-08&#20849;&#20139;&#25968;&#25454;(&#25286;&#2099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地表水共享数据"/>
      <sheetName val="数据共享-安庆8"/>
      <sheetName val="数据共享-蚌埠8"/>
      <sheetName val="数据共享-亳州8"/>
      <sheetName val="数据共享-池州8"/>
      <sheetName val="数据共享-滁州8"/>
      <sheetName val="数据共享-阜阳8"/>
      <sheetName val="数据共享-合肥8"/>
      <sheetName val="数据共享-淮北8"/>
      <sheetName val="数据共享-淮南8"/>
      <sheetName val="数据共享-黄山8"/>
      <sheetName val="数据共享-六安8"/>
      <sheetName val="数据共享-马鞍山8"/>
      <sheetName val="数据共享-宿州8"/>
      <sheetName val="数据共享-铜陵8"/>
      <sheetName val="数据共享-芜湖8"/>
      <sheetName val="数据共享-宣城8"/>
    </sheetNames>
    <sheetDataSet>
      <sheetData sheetId="0">
        <row r="2">
          <cell r="B2" t="str">
            <v>陈浅</v>
          </cell>
          <cell r="C2" t="str">
            <v>长江流域</v>
          </cell>
          <cell r="D2" t="str">
            <v>安徽省</v>
          </cell>
          <cell r="E2" t="str">
            <v>滁州市</v>
          </cell>
          <cell r="F2" t="str">
            <v>滁州市</v>
          </cell>
          <cell r="G2" t="str">
            <v>全椒县、含山县、和县</v>
          </cell>
          <cell r="H2" t="str">
            <v>江苏省</v>
          </cell>
          <cell r="I2" t="str">
            <v>南京市</v>
          </cell>
          <cell r="J2" t="str">
            <v>一级</v>
          </cell>
          <cell r="K2" t="str">
            <v>长江水系</v>
          </cell>
          <cell r="L2" t="str">
            <v>河流</v>
          </cell>
          <cell r="M2" t="str">
            <v>滁河</v>
          </cell>
          <cell r="N2">
            <v>14502050308</v>
          </cell>
          <cell r="O2" t="str">
            <v>长江</v>
          </cell>
        </row>
        <row r="2">
          <cell r="S2" t="str">
            <v>滁河合肥、巢湖、滁州农业用水区/滁河皖苏缓冲区</v>
          </cell>
          <cell r="T2" t="str">
            <v>保留</v>
          </cell>
          <cell r="U2" t="str">
            <v>省界（皖-苏）</v>
          </cell>
          <cell r="V2">
            <v>118.4207</v>
          </cell>
          <cell r="W2">
            <v>32.0911</v>
          </cell>
          <cell r="X2" t="str">
            <v>十二五,十三五,十四五</v>
          </cell>
          <cell r="Y2" t="str">
            <v>有</v>
          </cell>
          <cell r="Z2" t="str">
            <v>固定站</v>
          </cell>
          <cell r="AA2">
            <v>2023</v>
          </cell>
          <cell r="AB2">
            <v>8</v>
          </cell>
          <cell r="AC2">
            <v>7</v>
          </cell>
          <cell r="AD2" t="str">
            <v>Ⅳ</v>
          </cell>
          <cell r="AE2" t="str">
            <v>Ⅳ</v>
          </cell>
          <cell r="AF2" t="str">
            <v>Ⅲ</v>
          </cell>
          <cell r="AG2" t="str">
            <v>溶解氧</v>
          </cell>
          <cell r="AH2" t="str">
            <v>五日生化需氧量（0.2）、化学需氧量（0.2）、溶解氧</v>
          </cell>
          <cell r="AI2" t="str">
            <v>-</v>
          </cell>
          <cell r="AJ2" t="str">
            <v>溶解氧</v>
          </cell>
          <cell r="AK2" t="str">
            <v>溶解氧、五日生化需氧量、化学需氧量</v>
          </cell>
          <cell r="AL2" t="str">
            <v>溶解氧、总磷</v>
          </cell>
          <cell r="AM2" t="str">
            <v>2023-08-15</v>
          </cell>
          <cell r="AN2">
            <v>-1</v>
          </cell>
          <cell r="AO2">
            <v>32.1</v>
          </cell>
          <cell r="AP2">
            <v>-1</v>
          </cell>
          <cell r="AQ2">
            <v>-1</v>
          </cell>
          <cell r="AR2">
            <v>46</v>
          </cell>
          <cell r="AS2">
            <v>-1</v>
          </cell>
          <cell r="AT2">
            <v>-1</v>
          </cell>
          <cell r="AU2">
            <v>8</v>
          </cell>
          <cell r="AV2">
            <v>4.8</v>
          </cell>
          <cell r="AW2">
            <v>4.2</v>
          </cell>
          <cell r="AX2">
            <v>14</v>
          </cell>
          <cell r="AY2">
            <v>1.5</v>
          </cell>
          <cell r="AZ2">
            <v>0.22</v>
          </cell>
          <cell r="BA2">
            <v>0.096</v>
          </cell>
          <cell r="BB2">
            <v>1.82</v>
          </cell>
          <cell r="BC2">
            <v>-1</v>
          </cell>
          <cell r="BD2">
            <v>-1</v>
          </cell>
          <cell r="BE2">
            <v>-1</v>
          </cell>
          <cell r="BF2">
            <v>-1</v>
          </cell>
          <cell r="BG2">
            <v>-1</v>
          </cell>
          <cell r="BH2">
            <v>-1</v>
          </cell>
          <cell r="BI2">
            <v>-1</v>
          </cell>
          <cell r="BJ2">
            <v>-1</v>
          </cell>
          <cell r="BK2">
            <v>-1</v>
          </cell>
          <cell r="BL2">
            <v>-1</v>
          </cell>
          <cell r="BM2">
            <v>-1</v>
          </cell>
          <cell r="BN2">
            <v>-1</v>
          </cell>
          <cell r="BO2">
            <v>-1</v>
          </cell>
          <cell r="BP2">
            <v>-1</v>
          </cell>
          <cell r="BQ2">
            <v>-1</v>
          </cell>
          <cell r="BR2">
            <v>-1</v>
          </cell>
          <cell r="BS2">
            <v>50.5</v>
          </cell>
          <cell r="BT2">
            <v>-1</v>
          </cell>
          <cell r="BU2">
            <v>-1</v>
          </cell>
          <cell r="BV2">
            <v>-1</v>
          </cell>
          <cell r="BW2">
            <v>-1</v>
          </cell>
          <cell r="BX2">
            <v>-1</v>
          </cell>
          <cell r="BY2">
            <v>-1</v>
          </cell>
          <cell r="BZ2" t="str">
            <v/>
          </cell>
        </row>
        <row r="3">
          <cell r="B3" t="str">
            <v>钱家渡</v>
          </cell>
          <cell r="C3" t="str">
            <v>长江流域</v>
          </cell>
          <cell r="D3" t="str">
            <v>江苏省</v>
          </cell>
          <cell r="E3" t="str">
            <v>南京市</v>
          </cell>
          <cell r="F3" t="str">
            <v>南京市</v>
          </cell>
          <cell r="G3" t="str">
            <v>高淳区</v>
          </cell>
          <cell r="H3" t="str">
            <v>江苏省</v>
          </cell>
          <cell r="I3" t="str">
            <v>南京市</v>
          </cell>
          <cell r="J3" t="str">
            <v>入湖河流</v>
          </cell>
          <cell r="K3" t="str">
            <v>长江水系</v>
          </cell>
          <cell r="L3" t="str">
            <v>河流</v>
          </cell>
          <cell r="M3" t="str">
            <v>官溪河</v>
          </cell>
          <cell r="N3">
            <v>14502050141</v>
          </cell>
          <cell r="O3" t="str">
            <v>石臼湖</v>
          </cell>
        </row>
        <row r="3">
          <cell r="S3" t="str">
            <v/>
          </cell>
          <cell r="T3" t="str">
            <v>新增</v>
          </cell>
          <cell r="U3" t="str">
            <v>省界（苏-皖）</v>
          </cell>
          <cell r="V3">
            <v>118.8346</v>
          </cell>
          <cell r="W3">
            <v>31.3399</v>
          </cell>
          <cell r="X3" t="str">
            <v>十四五</v>
          </cell>
          <cell r="Y3" t="str">
            <v>有</v>
          </cell>
          <cell r="Z3" t="str">
            <v>固定站</v>
          </cell>
          <cell r="AA3">
            <v>2023</v>
          </cell>
          <cell r="AB3">
            <v>8</v>
          </cell>
          <cell r="AC3">
            <v>5</v>
          </cell>
          <cell r="AD3" t="str">
            <v>Ⅱ</v>
          </cell>
          <cell r="AE3" t="str">
            <v>Ⅱ</v>
          </cell>
          <cell r="AF3" t="str">
            <v>Ⅲ</v>
          </cell>
          <cell r="AG3" t="str">
            <v>-</v>
          </cell>
          <cell r="AH3" t="str">
            <v>-</v>
          </cell>
          <cell r="AI3" t="str">
            <v>-</v>
          </cell>
          <cell r="AJ3" t="str">
            <v>溶解氧、高锰酸盐指数、总磷</v>
          </cell>
          <cell r="AK3" t="str">
            <v>溶解氧、高锰酸盐指数、总磷</v>
          </cell>
          <cell r="AL3" t="str">
            <v>高锰酸盐指数</v>
          </cell>
          <cell r="AM3" t="str">
            <v>2023-08-01</v>
          </cell>
          <cell r="AN3">
            <v>-1</v>
          </cell>
          <cell r="AO3">
            <v>31.7</v>
          </cell>
          <cell r="AP3">
            <v>-1</v>
          </cell>
          <cell r="AQ3">
            <v>-1</v>
          </cell>
          <cell r="AR3">
            <v>33.4</v>
          </cell>
          <cell r="AS3">
            <v>-1</v>
          </cell>
          <cell r="AT3">
            <v>-1</v>
          </cell>
          <cell r="AU3">
            <v>8</v>
          </cell>
          <cell r="AV3">
            <v>6.5</v>
          </cell>
          <cell r="AW3">
            <v>3.8</v>
          </cell>
          <cell r="AX3">
            <v>-1</v>
          </cell>
          <cell r="AY3">
            <v>-1</v>
          </cell>
          <cell r="AZ3">
            <v>0.03</v>
          </cell>
          <cell r="BA3">
            <v>0.064</v>
          </cell>
          <cell r="BB3">
            <v>0.9</v>
          </cell>
          <cell r="BC3">
            <v>-1</v>
          </cell>
          <cell r="BD3">
            <v>-1</v>
          </cell>
          <cell r="BE3">
            <v>-1</v>
          </cell>
          <cell r="BF3">
            <v>-1</v>
          </cell>
          <cell r="BG3">
            <v>-1</v>
          </cell>
          <cell r="BH3">
            <v>-1</v>
          </cell>
          <cell r="BI3">
            <v>-1</v>
          </cell>
          <cell r="BJ3">
            <v>-1</v>
          </cell>
          <cell r="BK3">
            <v>-1</v>
          </cell>
          <cell r="BL3">
            <v>-1</v>
          </cell>
          <cell r="BM3">
            <v>-1</v>
          </cell>
          <cell r="BN3">
            <v>-1</v>
          </cell>
          <cell r="BO3">
            <v>-1</v>
          </cell>
          <cell r="BP3">
            <v>-1</v>
          </cell>
          <cell r="BQ3">
            <v>-1</v>
          </cell>
          <cell r="BR3">
            <v>-1</v>
          </cell>
          <cell r="BS3">
            <v>42.6</v>
          </cell>
          <cell r="BT3">
            <v>-1</v>
          </cell>
          <cell r="BU3">
            <v>-1</v>
          </cell>
          <cell r="BV3">
            <v>-1</v>
          </cell>
          <cell r="BW3">
            <v>-1</v>
          </cell>
          <cell r="BX3">
            <v>-1</v>
          </cell>
          <cell r="BY3">
            <v>-1</v>
          </cell>
          <cell r="BZ3" t="str">
            <v/>
          </cell>
        </row>
        <row r="4">
          <cell r="B4" t="str">
            <v>奎河苏皖省界（黄桥）</v>
          </cell>
          <cell r="C4" t="str">
            <v>淮河流域</v>
          </cell>
          <cell r="D4" t="str">
            <v>江苏省</v>
          </cell>
          <cell r="E4" t="str">
            <v>徐州市</v>
          </cell>
          <cell r="F4" t="str">
            <v>徐州市</v>
          </cell>
          <cell r="G4" t="str">
            <v>泉山区、铜山区、云龙区</v>
          </cell>
          <cell r="H4" t="str">
            <v>安徽省</v>
          </cell>
          <cell r="I4" t="str">
            <v>宿州市</v>
          </cell>
          <cell r="J4" t="str">
            <v>一级</v>
          </cell>
          <cell r="K4" t="str">
            <v>淮河水系</v>
          </cell>
          <cell r="L4" t="str">
            <v>河流</v>
          </cell>
          <cell r="M4" t="str">
            <v>奎河</v>
          </cell>
          <cell r="N4">
            <v>14511130035</v>
          </cell>
          <cell r="O4" t="str">
            <v>新濉河</v>
          </cell>
        </row>
        <row r="4">
          <cell r="S4" t="str">
            <v>奎河徐州排污控制区/奎河苏皖缓冲区</v>
          </cell>
          <cell r="T4" t="str">
            <v>调整</v>
          </cell>
          <cell r="U4" t="str">
            <v>省界（苏-皖）</v>
          </cell>
          <cell r="V4">
            <v>117.2194</v>
          </cell>
          <cell r="W4">
            <v>34.051</v>
          </cell>
          <cell r="X4" t="str">
            <v>十一五,十二五,十三五,十四五</v>
          </cell>
          <cell r="Y4" t="str">
            <v>有</v>
          </cell>
          <cell r="Z4" t="str">
            <v>固定站</v>
          </cell>
          <cell r="AA4">
            <v>2023</v>
          </cell>
          <cell r="AB4">
            <v>8</v>
          </cell>
          <cell r="AC4">
            <v>6</v>
          </cell>
          <cell r="AD4" t="str">
            <v>Ⅳ</v>
          </cell>
          <cell r="AE4" t="str">
            <v>Ⅳ</v>
          </cell>
          <cell r="AF4" t="str">
            <v>Ⅳ</v>
          </cell>
          <cell r="AG4" t="str">
            <v>化学需氧量（0.3）、总磷（0.1）、高锰酸盐指数（0.05）</v>
          </cell>
          <cell r="AH4" t="str">
            <v>总磷（0.5）、氨氮（0.5）、高锰酸盐指数（0.1）</v>
          </cell>
          <cell r="AI4" t="str">
            <v>总磷（0.4）</v>
          </cell>
          <cell r="AJ4" t="str">
            <v>化学需氧量、总磷、高锰酸盐指数</v>
          </cell>
          <cell r="AK4" t="str">
            <v>总磷、氨氮、高锰酸盐指数</v>
          </cell>
          <cell r="AL4" t="str">
            <v>总磷</v>
          </cell>
          <cell r="AM4" t="str">
            <v>2023-08-10</v>
          </cell>
          <cell r="AN4">
            <v>-1</v>
          </cell>
          <cell r="AO4">
            <v>30.2</v>
          </cell>
          <cell r="AP4">
            <v>-1</v>
          </cell>
          <cell r="AQ4">
            <v>-1</v>
          </cell>
          <cell r="AR4">
            <v>89.2</v>
          </cell>
          <cell r="AS4">
            <v>-1</v>
          </cell>
          <cell r="AT4">
            <v>-1</v>
          </cell>
          <cell r="AU4">
            <v>7</v>
          </cell>
          <cell r="AV4">
            <v>7.2</v>
          </cell>
          <cell r="AW4">
            <v>6.3</v>
          </cell>
          <cell r="AX4">
            <v>25.5</v>
          </cell>
          <cell r="AY4">
            <v>-1</v>
          </cell>
          <cell r="AZ4">
            <v>0.74</v>
          </cell>
          <cell r="BA4">
            <v>0.225</v>
          </cell>
          <cell r="BB4">
            <v>5.05</v>
          </cell>
          <cell r="BC4">
            <v>-1</v>
          </cell>
          <cell r="BD4">
            <v>-1</v>
          </cell>
          <cell r="BE4">
            <v>-1</v>
          </cell>
          <cell r="BF4">
            <v>-1</v>
          </cell>
          <cell r="BG4">
            <v>-1</v>
          </cell>
          <cell r="BH4">
            <v>-1</v>
          </cell>
          <cell r="BI4">
            <v>-1</v>
          </cell>
          <cell r="BJ4">
            <v>-1</v>
          </cell>
          <cell r="BK4">
            <v>-1</v>
          </cell>
          <cell r="BL4">
            <v>-1</v>
          </cell>
          <cell r="BM4">
            <v>-1</v>
          </cell>
          <cell r="BN4">
            <v>-1</v>
          </cell>
          <cell r="BO4">
            <v>-1</v>
          </cell>
          <cell r="BP4">
            <v>-1</v>
          </cell>
          <cell r="BQ4">
            <v>-1</v>
          </cell>
          <cell r="BR4">
            <v>-1</v>
          </cell>
          <cell r="BS4">
            <v>39.7</v>
          </cell>
          <cell r="BT4">
            <v>-1</v>
          </cell>
          <cell r="BU4">
            <v>-1</v>
          </cell>
          <cell r="BV4">
            <v>-1</v>
          </cell>
          <cell r="BW4">
            <v>-1</v>
          </cell>
          <cell r="BX4">
            <v>-1</v>
          </cell>
          <cell r="BY4">
            <v>-1</v>
          </cell>
          <cell r="BZ4" t="str">
            <v/>
          </cell>
        </row>
        <row r="5">
          <cell r="B5" t="str">
            <v>铜山官庄闸</v>
          </cell>
          <cell r="C5" t="str">
            <v>淮河流域</v>
          </cell>
          <cell r="D5" t="str">
            <v>江苏省</v>
          </cell>
          <cell r="E5" t="str">
            <v>徐州市</v>
          </cell>
          <cell r="F5" t="str">
            <v>徐州市</v>
          </cell>
          <cell r="G5" t="str">
            <v>泉山区、铜山区、云龙区</v>
          </cell>
          <cell r="H5" t="str">
            <v>江苏省</v>
          </cell>
          <cell r="I5" t="str">
            <v>徐州市</v>
          </cell>
          <cell r="J5" t="str">
            <v>二级</v>
          </cell>
          <cell r="K5" t="str">
            <v>淮河水系</v>
          </cell>
          <cell r="L5" t="str">
            <v>河流</v>
          </cell>
          <cell r="M5" t="str">
            <v>闫河</v>
          </cell>
          <cell r="N5">
            <v>14511130121</v>
          </cell>
          <cell r="O5" t="str">
            <v>奎河</v>
          </cell>
        </row>
        <row r="5">
          <cell r="S5" t="str">
            <v/>
          </cell>
          <cell r="T5" t="str">
            <v>新增</v>
          </cell>
          <cell r="U5" t="str">
            <v>省界（苏-皖）</v>
          </cell>
          <cell r="V5">
            <v>117.2726</v>
          </cell>
          <cell r="W5">
            <v>34.0824</v>
          </cell>
          <cell r="X5" t="str">
            <v>十四五</v>
          </cell>
          <cell r="Y5" t="str">
            <v>没有</v>
          </cell>
          <cell r="Z5" t="str">
            <v>-</v>
          </cell>
          <cell r="AA5">
            <v>2023</v>
          </cell>
          <cell r="AB5">
            <v>8</v>
          </cell>
          <cell r="AC5">
            <v>7</v>
          </cell>
          <cell r="AD5" t="str">
            <v>Ⅱ</v>
          </cell>
          <cell r="AE5" t="str">
            <v>Ⅲ</v>
          </cell>
          <cell r="AF5" t="str">
            <v>劣Ⅴ</v>
          </cell>
          <cell r="AG5" t="str">
            <v>-</v>
          </cell>
          <cell r="AH5" t="str">
            <v>-</v>
          </cell>
          <cell r="AI5" t="str">
            <v>总磷（1.5）、化学需氧量（0.8）、高锰酸盐指数（0.6）、五日生化需氧量（0.5）</v>
          </cell>
          <cell r="AJ5" t="str">
            <v>高锰酸盐指数、氨氮</v>
          </cell>
          <cell r="AK5" t="str">
            <v>高锰酸盐指数、总磷</v>
          </cell>
          <cell r="AL5" t="str">
            <v>总磷</v>
          </cell>
          <cell r="AM5" t="str">
            <v>2023-08-07</v>
          </cell>
          <cell r="AN5">
            <v>-1</v>
          </cell>
          <cell r="AO5">
            <v>32</v>
          </cell>
          <cell r="AP5">
            <v>-1</v>
          </cell>
          <cell r="AQ5">
            <v>-1</v>
          </cell>
          <cell r="AR5">
            <v>68.1</v>
          </cell>
          <cell r="AS5">
            <v>-1</v>
          </cell>
          <cell r="AT5">
            <v>-1</v>
          </cell>
          <cell r="AU5">
            <v>8</v>
          </cell>
          <cell r="AV5">
            <v>9.2</v>
          </cell>
          <cell r="AW5">
            <v>3.2</v>
          </cell>
          <cell r="AX5">
            <v>12</v>
          </cell>
          <cell r="AY5">
            <v>1.5</v>
          </cell>
          <cell r="AZ5">
            <v>0.18</v>
          </cell>
          <cell r="BA5">
            <v>0.01</v>
          </cell>
          <cell r="BB5">
            <v>0.49</v>
          </cell>
          <cell r="BC5">
            <v>-1</v>
          </cell>
          <cell r="BD5">
            <v>-1</v>
          </cell>
          <cell r="BE5">
            <v>-1</v>
          </cell>
          <cell r="BF5">
            <v>-1</v>
          </cell>
          <cell r="BG5">
            <v>-1</v>
          </cell>
          <cell r="BH5">
            <v>-1</v>
          </cell>
          <cell r="BI5">
            <v>-1</v>
          </cell>
          <cell r="BJ5">
            <v>-1</v>
          </cell>
          <cell r="BK5">
            <v>-1</v>
          </cell>
          <cell r="BL5">
            <v>-1</v>
          </cell>
          <cell r="BM5">
            <v>-1</v>
          </cell>
          <cell r="BN5">
            <v>-1</v>
          </cell>
          <cell r="BO5">
            <v>-1</v>
          </cell>
          <cell r="BP5">
            <v>-1</v>
          </cell>
          <cell r="BQ5">
            <v>-1</v>
          </cell>
          <cell r="BR5">
            <v>-1</v>
          </cell>
          <cell r="BS5">
            <v>13.1</v>
          </cell>
          <cell r="BT5">
            <v>-1</v>
          </cell>
          <cell r="BU5">
            <v>-1</v>
          </cell>
          <cell r="BV5">
            <v>-1</v>
          </cell>
          <cell r="BW5">
            <v>-1</v>
          </cell>
          <cell r="BX5">
            <v>-1</v>
          </cell>
          <cell r="BY5">
            <v>-1</v>
          </cell>
          <cell r="BZ5" t="str">
            <v/>
          </cell>
        </row>
        <row r="6">
          <cell r="B6" t="str">
            <v>铜山贾楼桥</v>
          </cell>
          <cell r="C6" t="str">
            <v>淮河流域</v>
          </cell>
          <cell r="D6" t="str">
            <v>江苏省, 安徽省</v>
          </cell>
          <cell r="E6" t="str">
            <v>徐州市, 宿州市</v>
          </cell>
          <cell r="F6" t="str">
            <v>徐州市,宿州市</v>
          </cell>
          <cell r="G6" t="str">
            <v>砀山县、萧县、铜山区</v>
          </cell>
          <cell r="H6" t="str">
            <v>江苏省</v>
          </cell>
          <cell r="I6" t="str">
            <v>徐州市</v>
          </cell>
          <cell r="J6" t="str">
            <v>干流</v>
          </cell>
          <cell r="K6" t="str">
            <v>淮河水系</v>
          </cell>
          <cell r="L6" t="str">
            <v>河流</v>
          </cell>
          <cell r="M6" t="str">
            <v>黄河故道杨庄以上段</v>
          </cell>
          <cell r="N6">
            <v>14511130128</v>
          </cell>
          <cell r="O6" t="str">
            <v>黄河故道杨庄以下段</v>
          </cell>
        </row>
        <row r="6">
          <cell r="S6" t="str">
            <v>废黄河皖苏缓冲区</v>
          </cell>
          <cell r="T6" t="str">
            <v>新增</v>
          </cell>
          <cell r="U6" t="str">
            <v>省界（皖、苏）</v>
          </cell>
          <cell r="V6">
            <v>116.9872</v>
          </cell>
          <cell r="W6">
            <v>34.3139</v>
          </cell>
          <cell r="X6" t="str">
            <v>十四五</v>
          </cell>
          <cell r="Y6" t="str">
            <v>没有</v>
          </cell>
          <cell r="Z6" t="str">
            <v>-</v>
          </cell>
          <cell r="AA6">
            <v>2023</v>
          </cell>
          <cell r="AB6">
            <v>8</v>
          </cell>
          <cell r="AC6">
            <v>21</v>
          </cell>
          <cell r="AD6" t="str">
            <v>Ⅴ</v>
          </cell>
          <cell r="AE6" t="str">
            <v>-</v>
          </cell>
          <cell r="AF6" t="str">
            <v>劣Ⅴ</v>
          </cell>
          <cell r="AG6" t="str">
            <v>高锰酸盐指数（1.0）、化学需氧量（0.7）、五日生化需氧量（0.1）</v>
          </cell>
          <cell r="AH6" t="str">
            <v>-</v>
          </cell>
          <cell r="AI6" t="str">
            <v>化学需氧量（1.2）、高锰酸盐指数（1.0）、五日生化需氧量（0.8）、总磷（0.4）</v>
          </cell>
          <cell r="AJ6" t="str">
            <v>高锰酸盐指数、化学需氧量</v>
          </cell>
          <cell r="AK6" t="str">
            <v>-</v>
          </cell>
          <cell r="AL6" t="str">
            <v>化学需氧量</v>
          </cell>
          <cell r="AM6" t="str">
            <v>2023-08-09</v>
          </cell>
          <cell r="AN6">
            <v>-1</v>
          </cell>
          <cell r="AO6">
            <v>32</v>
          </cell>
          <cell r="AP6">
            <v>-1</v>
          </cell>
          <cell r="AQ6">
            <v>-1</v>
          </cell>
          <cell r="AR6">
            <v>75.7</v>
          </cell>
          <cell r="AS6">
            <v>-1</v>
          </cell>
          <cell r="AT6">
            <v>-1</v>
          </cell>
          <cell r="AU6">
            <v>9</v>
          </cell>
          <cell r="AV6">
            <v>9.2</v>
          </cell>
          <cell r="AW6">
            <v>11.8</v>
          </cell>
          <cell r="AX6">
            <v>34.5</v>
          </cell>
          <cell r="AY6">
            <v>4.4</v>
          </cell>
          <cell r="AZ6">
            <v>0.17</v>
          </cell>
          <cell r="BA6">
            <v>0.06</v>
          </cell>
          <cell r="BB6">
            <v>1.14</v>
          </cell>
          <cell r="BC6">
            <v>0.0005</v>
          </cell>
          <cell r="BD6">
            <v>0.025</v>
          </cell>
          <cell r="BE6">
            <v>0.534</v>
          </cell>
          <cell r="BF6">
            <v>0.0002</v>
          </cell>
          <cell r="BG6">
            <v>0.0002</v>
          </cell>
          <cell r="BH6">
            <v>2e-5</v>
          </cell>
          <cell r="BI6">
            <v>5e-5</v>
          </cell>
          <cell r="BJ6">
            <v>0.002</v>
          </cell>
          <cell r="BK6">
            <v>0.001</v>
          </cell>
          <cell r="BL6">
            <v>0.002</v>
          </cell>
          <cell r="BM6">
            <v>0.0005</v>
          </cell>
          <cell r="BN6">
            <v>0.005</v>
          </cell>
          <cell r="BO6">
            <v>0.08</v>
          </cell>
          <cell r="BP6">
            <v>0.005</v>
          </cell>
          <cell r="BQ6">
            <v>-1</v>
          </cell>
          <cell r="BR6">
            <v>-1</v>
          </cell>
          <cell r="BS6">
            <v>31.3</v>
          </cell>
          <cell r="BT6">
            <v>-1</v>
          </cell>
          <cell r="BU6">
            <v>-1</v>
          </cell>
          <cell r="BV6">
            <v>-1</v>
          </cell>
          <cell r="BW6">
            <v>-1</v>
          </cell>
          <cell r="BX6">
            <v>-1</v>
          </cell>
          <cell r="BY6">
            <v>-1</v>
          </cell>
          <cell r="BZ6" t="str">
            <v/>
          </cell>
        </row>
        <row r="7">
          <cell r="B7" t="str">
            <v>团结闸</v>
          </cell>
          <cell r="C7" t="str">
            <v>淮河流域</v>
          </cell>
          <cell r="D7" t="str">
            <v>安徽省</v>
          </cell>
          <cell r="E7" t="str">
            <v>宿州市</v>
          </cell>
          <cell r="F7" t="str">
            <v>宿州市</v>
          </cell>
          <cell r="G7" t="str">
            <v>泗县</v>
          </cell>
          <cell r="H7" t="str">
            <v>江苏省</v>
          </cell>
          <cell r="I7" t="str">
            <v>宿迁市</v>
          </cell>
          <cell r="J7" t="str">
            <v>入湖河流</v>
          </cell>
          <cell r="K7" t="str">
            <v>淮河水系</v>
          </cell>
          <cell r="L7" t="str">
            <v>河流</v>
          </cell>
          <cell r="M7" t="str">
            <v>新汴河</v>
          </cell>
          <cell r="N7">
            <v>14511130048</v>
          </cell>
          <cell r="O7" t="str">
            <v>洪泽湖</v>
          </cell>
        </row>
        <row r="7">
          <cell r="S7" t="str">
            <v>新汴河埇桥、泗县农业用水区/新汴河皖苏缓冲区</v>
          </cell>
          <cell r="T7" t="str">
            <v>保留</v>
          </cell>
          <cell r="U7" t="str">
            <v>省界（皖-苏）</v>
          </cell>
          <cell r="V7">
            <v>118.0525</v>
          </cell>
          <cell r="W7">
            <v>33.4469</v>
          </cell>
          <cell r="X7" t="str">
            <v>十二五,十三五,十四五</v>
          </cell>
          <cell r="Y7" t="str">
            <v>有</v>
          </cell>
          <cell r="Z7" t="str">
            <v>固定站</v>
          </cell>
          <cell r="AA7">
            <v>2023</v>
          </cell>
          <cell r="AB7">
            <v>8</v>
          </cell>
          <cell r="AC7">
            <v>5</v>
          </cell>
          <cell r="AD7" t="str">
            <v>Ⅲ</v>
          </cell>
          <cell r="AE7" t="str">
            <v>Ⅲ</v>
          </cell>
          <cell r="AF7" t="str">
            <v>Ⅲ</v>
          </cell>
          <cell r="AG7" t="str">
            <v>-</v>
          </cell>
          <cell r="AH7" t="str">
            <v>-</v>
          </cell>
          <cell r="AI7" t="str">
            <v>-</v>
          </cell>
          <cell r="AJ7" t="str">
            <v>高锰酸盐指数</v>
          </cell>
          <cell r="AK7" t="str">
            <v>溶解氧、五日生化需氧量、高锰酸盐指数</v>
          </cell>
          <cell r="AL7" t="str">
            <v>高锰酸盐指数</v>
          </cell>
          <cell r="AM7" t="str">
            <v>2023-08-01</v>
          </cell>
          <cell r="AN7">
            <v>-1</v>
          </cell>
          <cell r="AO7">
            <v>31.1</v>
          </cell>
          <cell r="AP7">
            <v>-1</v>
          </cell>
          <cell r="AQ7">
            <v>-1</v>
          </cell>
          <cell r="AR7">
            <v>91.9</v>
          </cell>
          <cell r="AS7">
            <v>-1</v>
          </cell>
          <cell r="AT7">
            <v>-1</v>
          </cell>
          <cell r="AU7">
            <v>8</v>
          </cell>
          <cell r="AV7">
            <v>8.5</v>
          </cell>
          <cell r="AW7">
            <v>5.8</v>
          </cell>
          <cell r="AX7">
            <v>-1</v>
          </cell>
          <cell r="AY7">
            <v>-1</v>
          </cell>
          <cell r="AZ7">
            <v>0.11</v>
          </cell>
          <cell r="BA7">
            <v>0.077</v>
          </cell>
          <cell r="BB7">
            <v>1.79</v>
          </cell>
          <cell r="BC7">
            <v>-1</v>
          </cell>
          <cell r="BD7">
            <v>-1</v>
          </cell>
          <cell r="BE7">
            <v>-1</v>
          </cell>
          <cell r="BF7">
            <v>-1</v>
          </cell>
          <cell r="BG7">
            <v>-1</v>
          </cell>
          <cell r="BH7">
            <v>-1</v>
          </cell>
          <cell r="BI7">
            <v>-1</v>
          </cell>
          <cell r="BJ7">
            <v>-1</v>
          </cell>
          <cell r="BK7">
            <v>-1</v>
          </cell>
          <cell r="BL7">
            <v>-1</v>
          </cell>
          <cell r="BM7">
            <v>-1</v>
          </cell>
          <cell r="BN7">
            <v>-1</v>
          </cell>
          <cell r="BO7">
            <v>-1</v>
          </cell>
          <cell r="BP7">
            <v>-1</v>
          </cell>
          <cell r="BQ7">
            <v>-1</v>
          </cell>
          <cell r="BR7">
            <v>-1</v>
          </cell>
          <cell r="BS7">
            <v>25.9</v>
          </cell>
          <cell r="BT7">
            <v>-1</v>
          </cell>
          <cell r="BU7">
            <v>-1</v>
          </cell>
          <cell r="BV7">
            <v>-1</v>
          </cell>
          <cell r="BW7">
            <v>-1</v>
          </cell>
          <cell r="BX7">
            <v>-1</v>
          </cell>
          <cell r="BY7">
            <v>-1</v>
          </cell>
          <cell r="BZ7" t="str">
            <v/>
          </cell>
        </row>
        <row r="8">
          <cell r="B8" t="str">
            <v>大屈</v>
          </cell>
          <cell r="C8" t="str">
            <v>淮河流域</v>
          </cell>
          <cell r="D8" t="str">
            <v>安徽省</v>
          </cell>
          <cell r="E8" t="str">
            <v>宿州市</v>
          </cell>
          <cell r="F8" t="str">
            <v>宿州市</v>
          </cell>
          <cell r="G8" t="str">
            <v>灵璧县、泗县、埇桥区</v>
          </cell>
          <cell r="H8" t="str">
            <v>江苏省</v>
          </cell>
          <cell r="I8" t="str">
            <v>宿迁市</v>
          </cell>
          <cell r="J8" t="str">
            <v>入湖河流</v>
          </cell>
          <cell r="K8" t="str">
            <v>淮河水系</v>
          </cell>
          <cell r="L8" t="str">
            <v>河流</v>
          </cell>
          <cell r="M8" t="str">
            <v>新濉河</v>
          </cell>
          <cell r="N8">
            <v>14511130050</v>
          </cell>
          <cell r="O8" t="str">
            <v>洪泽湖</v>
          </cell>
        </row>
        <row r="8">
          <cell r="S8" t="str">
            <v>濉河埇桥、泗县农业用水区/新濉河皖苏缓冲区</v>
          </cell>
          <cell r="T8" t="str">
            <v>保留</v>
          </cell>
          <cell r="U8" t="str">
            <v>省界（皖-苏）</v>
          </cell>
          <cell r="V8">
            <v>118.1131</v>
          </cell>
          <cell r="W8">
            <v>33.4816</v>
          </cell>
          <cell r="X8" t="str">
            <v>十一五,十二五,十三五,十四五</v>
          </cell>
          <cell r="Y8" t="str">
            <v>有</v>
          </cell>
          <cell r="Z8" t="str">
            <v>固定站</v>
          </cell>
          <cell r="AA8">
            <v>2023</v>
          </cell>
          <cell r="AB8">
            <v>8</v>
          </cell>
          <cell r="AC8">
            <v>6</v>
          </cell>
          <cell r="AD8" t="str">
            <v>Ⅳ</v>
          </cell>
          <cell r="AE8" t="str">
            <v>Ⅳ</v>
          </cell>
          <cell r="AF8" t="str">
            <v>Ⅳ</v>
          </cell>
          <cell r="AG8" t="str">
            <v>高锰酸盐指数（0.08）</v>
          </cell>
          <cell r="AH8" t="str">
            <v>高锰酸盐指数（0.2）、总磷（0.04）</v>
          </cell>
          <cell r="AI8" t="str">
            <v>高锰酸盐指数（0.4）、总磷（0.4）</v>
          </cell>
          <cell r="AJ8" t="str">
            <v>高锰酸盐指数</v>
          </cell>
          <cell r="AK8" t="str">
            <v>高锰酸盐指数、总磷</v>
          </cell>
          <cell r="AL8" t="str">
            <v>高锰酸盐指数、总磷</v>
          </cell>
          <cell r="AM8" t="str">
            <v>2023-08-18</v>
          </cell>
          <cell r="AN8">
            <v>-1</v>
          </cell>
          <cell r="AO8">
            <v>31.2</v>
          </cell>
          <cell r="AP8">
            <v>-1</v>
          </cell>
          <cell r="AQ8">
            <v>-1</v>
          </cell>
          <cell r="AR8">
            <v>66.1</v>
          </cell>
          <cell r="AS8">
            <v>-1</v>
          </cell>
          <cell r="AT8">
            <v>-1</v>
          </cell>
          <cell r="AU8">
            <v>8</v>
          </cell>
          <cell r="AV8">
            <v>9.5</v>
          </cell>
          <cell r="AW8">
            <v>6.5</v>
          </cell>
          <cell r="AX8">
            <v>16.5</v>
          </cell>
          <cell r="AY8">
            <v>-1</v>
          </cell>
          <cell r="AZ8">
            <v>0.1</v>
          </cell>
          <cell r="BA8">
            <v>0.13</v>
          </cell>
          <cell r="BB8">
            <v>2.14</v>
          </cell>
          <cell r="BC8">
            <v>-1</v>
          </cell>
          <cell r="BD8">
            <v>-1</v>
          </cell>
          <cell r="BE8">
            <v>-1</v>
          </cell>
          <cell r="BF8">
            <v>-1</v>
          </cell>
          <cell r="BG8">
            <v>-1</v>
          </cell>
          <cell r="BH8">
            <v>-1</v>
          </cell>
          <cell r="BI8">
            <v>-1</v>
          </cell>
          <cell r="BJ8">
            <v>-1</v>
          </cell>
          <cell r="BK8">
            <v>-1</v>
          </cell>
          <cell r="BL8">
            <v>-1</v>
          </cell>
          <cell r="BM8">
            <v>-1</v>
          </cell>
          <cell r="BN8">
            <v>-1</v>
          </cell>
          <cell r="BO8">
            <v>-1</v>
          </cell>
          <cell r="BP8">
            <v>-1</v>
          </cell>
          <cell r="BQ8">
            <v>-1</v>
          </cell>
          <cell r="BR8">
            <v>-1</v>
          </cell>
          <cell r="BS8">
            <v>27.8</v>
          </cell>
          <cell r="BT8">
            <v>-1</v>
          </cell>
          <cell r="BU8">
            <v>-1</v>
          </cell>
          <cell r="BV8">
            <v>-1</v>
          </cell>
          <cell r="BW8">
            <v>-1</v>
          </cell>
          <cell r="BX8">
            <v>-1</v>
          </cell>
          <cell r="BY8">
            <v>-1</v>
          </cell>
          <cell r="BZ8" t="str">
            <v/>
          </cell>
        </row>
        <row r="9">
          <cell r="B9" t="str">
            <v>街口</v>
          </cell>
          <cell r="C9" t="str">
            <v>浙闽片河流</v>
          </cell>
          <cell r="D9" t="str">
            <v>安徽省</v>
          </cell>
          <cell r="E9" t="str">
            <v>黄山市</v>
          </cell>
          <cell r="F9" t="str">
            <v>黄山市</v>
          </cell>
          <cell r="G9" t="str">
            <v>歙县</v>
          </cell>
          <cell r="H9" t="str">
            <v>浙江省</v>
          </cell>
          <cell r="I9" t="str">
            <v>杭州市</v>
          </cell>
          <cell r="J9" t="str">
            <v>一级</v>
          </cell>
          <cell r="K9" t="str">
            <v>浙闽片水系</v>
          </cell>
          <cell r="L9" t="str">
            <v>河流</v>
          </cell>
          <cell r="M9" t="str">
            <v>新安江</v>
          </cell>
          <cell r="N9">
            <v>14503230060</v>
          </cell>
          <cell r="O9" t="str">
            <v>千岛湖</v>
          </cell>
        </row>
        <row r="9">
          <cell r="Q9" t="str">
            <v>是</v>
          </cell>
        </row>
        <row r="9">
          <cell r="S9" t="str">
            <v>新安江歙县保留区/新安江歙县深渡饮用水源区/新安江歙县深渡景观娱乐、渔业用水区/新安江皖浙缓冲区</v>
          </cell>
          <cell r="T9" t="str">
            <v>保留</v>
          </cell>
          <cell r="U9" t="str">
            <v>入库口，省界（皖-浙）</v>
          </cell>
          <cell r="V9">
            <v>118.7269</v>
          </cell>
          <cell r="W9">
            <v>29.7252</v>
          </cell>
          <cell r="X9" t="str">
            <v>十二五,十三五,十四五</v>
          </cell>
          <cell r="Y9" t="str">
            <v>有</v>
          </cell>
          <cell r="Z9" t="str">
            <v>固定站</v>
          </cell>
          <cell r="AA9">
            <v>2023</v>
          </cell>
          <cell r="AB9">
            <v>8</v>
          </cell>
          <cell r="AC9">
            <v>5</v>
          </cell>
          <cell r="AD9" t="str">
            <v>Ⅱ</v>
          </cell>
          <cell r="AE9" t="str">
            <v>Ⅱ</v>
          </cell>
          <cell r="AF9" t="str">
            <v>Ⅱ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总磷</v>
          </cell>
          <cell r="AK9" t="str">
            <v>总磷</v>
          </cell>
          <cell r="AL9" t="str">
            <v>溶解氧</v>
          </cell>
          <cell r="AM9" t="str">
            <v>2023-08-01</v>
          </cell>
          <cell r="AN9">
            <v>-1</v>
          </cell>
          <cell r="AO9">
            <v>31.4</v>
          </cell>
          <cell r="AP9">
            <v>-1</v>
          </cell>
          <cell r="AQ9">
            <v>-1</v>
          </cell>
          <cell r="AR9">
            <v>12.8</v>
          </cell>
          <cell r="AS9">
            <v>-1</v>
          </cell>
          <cell r="AT9">
            <v>-1</v>
          </cell>
          <cell r="AU9">
            <v>9</v>
          </cell>
          <cell r="AV9">
            <v>7.8</v>
          </cell>
          <cell r="AW9">
            <v>1.5</v>
          </cell>
          <cell r="AX9">
            <v>-1</v>
          </cell>
          <cell r="AY9">
            <v>-1</v>
          </cell>
          <cell r="AZ9">
            <v>0.02</v>
          </cell>
          <cell r="BA9">
            <v>0.024</v>
          </cell>
          <cell r="BB9">
            <v>0.94</v>
          </cell>
          <cell r="BC9">
            <v>-1</v>
          </cell>
          <cell r="BD9">
            <v>-1</v>
          </cell>
          <cell r="BE9">
            <v>-1</v>
          </cell>
          <cell r="BF9">
            <v>-1</v>
          </cell>
          <cell r="BG9">
            <v>-1</v>
          </cell>
          <cell r="BH9">
            <v>-1</v>
          </cell>
          <cell r="BI9">
            <v>-1</v>
          </cell>
          <cell r="BJ9">
            <v>-1</v>
          </cell>
          <cell r="BK9">
            <v>-1</v>
          </cell>
          <cell r="BL9">
            <v>-1</v>
          </cell>
          <cell r="BM9">
            <v>-1</v>
          </cell>
          <cell r="BN9">
            <v>-1</v>
          </cell>
          <cell r="BO9">
            <v>-1</v>
          </cell>
          <cell r="BP9">
            <v>-1</v>
          </cell>
          <cell r="BQ9">
            <v>-1</v>
          </cell>
          <cell r="BR9">
            <v>-1</v>
          </cell>
          <cell r="BS9">
            <v>6.3</v>
          </cell>
          <cell r="BT9">
            <v>-1</v>
          </cell>
          <cell r="BU9">
            <v>-1</v>
          </cell>
          <cell r="BV9">
            <v>-1</v>
          </cell>
          <cell r="BW9">
            <v>-1</v>
          </cell>
          <cell r="BX9">
            <v>-1</v>
          </cell>
          <cell r="BY9">
            <v>-1</v>
          </cell>
          <cell r="BZ9" t="str">
            <v/>
          </cell>
        </row>
        <row r="10">
          <cell r="B10" t="str">
            <v>三胜大队渡口</v>
          </cell>
          <cell r="C10" t="str">
            <v>巢湖流域</v>
          </cell>
          <cell r="D10" t="str">
            <v>安徽省</v>
          </cell>
          <cell r="E10" t="str">
            <v>合肥市</v>
          </cell>
          <cell r="F10" t="str">
            <v>合肥市</v>
          </cell>
          <cell r="G10" t="str">
            <v>巢湖市</v>
          </cell>
          <cell r="H10" t="str">
            <v>安徽省</v>
          </cell>
          <cell r="I10" t="str">
            <v>合肥市</v>
          </cell>
          <cell r="J10" t="str">
            <v>出湖河流</v>
          </cell>
          <cell r="K10" t="str">
            <v>巢湖水系</v>
          </cell>
          <cell r="L10" t="str">
            <v>河流</v>
          </cell>
          <cell r="M10" t="str">
            <v>裕溪河</v>
          </cell>
          <cell r="N10">
            <v>14510320015</v>
          </cell>
          <cell r="O10" t="str">
            <v>长江</v>
          </cell>
        </row>
        <row r="10">
          <cell r="S10" t="str">
            <v/>
          </cell>
          <cell r="T10" t="str">
            <v>保留</v>
          </cell>
          <cell r="U10" t="str">
            <v>出湖口</v>
          </cell>
          <cell r="V10">
            <v>117.8695</v>
          </cell>
          <cell r="W10">
            <v>31.58</v>
          </cell>
          <cell r="X10" t="str">
            <v>十一五,十二五,十三五,十四五</v>
          </cell>
          <cell r="Y10" t="str">
            <v>有</v>
          </cell>
          <cell r="Z10" t="str">
            <v>固定站</v>
          </cell>
          <cell r="AA10">
            <v>2023</v>
          </cell>
          <cell r="AB10">
            <v>8</v>
          </cell>
          <cell r="AC10">
            <v>5</v>
          </cell>
          <cell r="AD10" t="str">
            <v>Ⅲ</v>
          </cell>
          <cell r="AE10" t="str">
            <v>Ⅳ</v>
          </cell>
          <cell r="AF10" t="str">
            <v>Ⅲ</v>
          </cell>
          <cell r="AG10" t="str">
            <v>-</v>
          </cell>
          <cell r="AH10" t="str">
            <v>溶解氧</v>
          </cell>
          <cell r="AI10" t="str">
            <v>-</v>
          </cell>
          <cell r="AJ10" t="str">
            <v>溶解氧、高锰酸盐指数</v>
          </cell>
          <cell r="AK10" t="str">
            <v>溶解氧</v>
          </cell>
          <cell r="AL10" t="str">
            <v>溶解氧、高锰酸盐指数、氨氮、总磷</v>
          </cell>
          <cell r="AM10" t="str">
            <v>2023-08-01</v>
          </cell>
          <cell r="AN10">
            <v>-1</v>
          </cell>
          <cell r="AO10">
            <v>31.5</v>
          </cell>
          <cell r="AP10">
            <v>-1</v>
          </cell>
          <cell r="AQ10">
            <v>-1</v>
          </cell>
          <cell r="AR10">
            <v>40.4</v>
          </cell>
          <cell r="AS10">
            <v>-1</v>
          </cell>
          <cell r="AT10">
            <v>-1</v>
          </cell>
          <cell r="AU10">
            <v>8</v>
          </cell>
          <cell r="AV10">
            <v>5.1</v>
          </cell>
          <cell r="AW10">
            <v>4.1</v>
          </cell>
          <cell r="AX10">
            <v>-1</v>
          </cell>
          <cell r="AY10">
            <v>-1</v>
          </cell>
          <cell r="AZ10">
            <v>0.2</v>
          </cell>
          <cell r="BA10">
            <v>0.066</v>
          </cell>
          <cell r="BB10">
            <v>1.02</v>
          </cell>
          <cell r="BC10">
            <v>-1</v>
          </cell>
          <cell r="BD10">
            <v>-1</v>
          </cell>
          <cell r="BE10">
            <v>-1</v>
          </cell>
          <cell r="BF10">
            <v>-1</v>
          </cell>
          <cell r="BG10">
            <v>-1</v>
          </cell>
          <cell r="BH10">
            <v>-1</v>
          </cell>
          <cell r="BI10">
            <v>-1</v>
          </cell>
          <cell r="BJ10">
            <v>-1</v>
          </cell>
          <cell r="BK10">
            <v>-1</v>
          </cell>
          <cell r="BL10">
            <v>-1</v>
          </cell>
          <cell r="BM10">
            <v>-1</v>
          </cell>
          <cell r="BN10">
            <v>-1</v>
          </cell>
          <cell r="BO10">
            <v>-1</v>
          </cell>
          <cell r="BP10">
            <v>-1</v>
          </cell>
          <cell r="BQ10">
            <v>-1</v>
          </cell>
          <cell r="BR10">
            <v>-1</v>
          </cell>
          <cell r="BS10">
            <v>33.3</v>
          </cell>
          <cell r="BT10">
            <v>-1</v>
          </cell>
          <cell r="BU10">
            <v>-1</v>
          </cell>
          <cell r="BV10">
            <v>-1</v>
          </cell>
          <cell r="BW10">
            <v>-1</v>
          </cell>
          <cell r="BX10">
            <v>-1</v>
          </cell>
          <cell r="BY10">
            <v>-1</v>
          </cell>
          <cell r="BZ10" t="str">
            <v/>
          </cell>
        </row>
        <row r="11">
          <cell r="B11" t="str">
            <v>入湖口渡口</v>
          </cell>
          <cell r="C11" t="str">
            <v>巢湖流域</v>
          </cell>
          <cell r="D11" t="str">
            <v>安徽省</v>
          </cell>
          <cell r="E11" t="str">
            <v>合肥市</v>
          </cell>
          <cell r="F11" t="str">
            <v>合肥市</v>
          </cell>
          <cell r="G11" t="str">
            <v>巢湖市、庐江县</v>
          </cell>
          <cell r="H11" t="str">
            <v>安徽省</v>
          </cell>
          <cell r="I11" t="str">
            <v>合肥市</v>
          </cell>
          <cell r="J11" t="str">
            <v>入湖河流</v>
          </cell>
          <cell r="K11" t="str">
            <v>巢湖水系</v>
          </cell>
          <cell r="L11" t="str">
            <v>河流</v>
          </cell>
          <cell r="M11" t="str">
            <v>兆河</v>
          </cell>
          <cell r="N11">
            <v>14510320002</v>
          </cell>
          <cell r="O11" t="str">
            <v>巢湖</v>
          </cell>
        </row>
        <row r="11">
          <cell r="Q11" t="str">
            <v>是</v>
          </cell>
        </row>
        <row r="11">
          <cell r="S11" t="str">
            <v/>
          </cell>
          <cell r="T11" t="str">
            <v>保留</v>
          </cell>
          <cell r="U11" t="str">
            <v>入湖口</v>
          </cell>
          <cell r="V11">
            <v>117.53</v>
          </cell>
          <cell r="W11">
            <v>31.3748</v>
          </cell>
          <cell r="X11" t="str">
            <v>十一五,十二五,十三五,十四五</v>
          </cell>
          <cell r="Y11" t="str">
            <v>有</v>
          </cell>
          <cell r="Z11" t="str">
            <v>固定站</v>
          </cell>
          <cell r="AA11">
            <v>2023</v>
          </cell>
          <cell r="AB11">
            <v>8</v>
          </cell>
          <cell r="AC11">
            <v>6</v>
          </cell>
          <cell r="AD11" t="str">
            <v>Ⅳ</v>
          </cell>
          <cell r="AE11" t="str">
            <v>Ⅳ</v>
          </cell>
          <cell r="AF11" t="str">
            <v>Ⅱ</v>
          </cell>
          <cell r="AG11" t="str">
            <v>化学需氧量（0.01）</v>
          </cell>
          <cell r="AH11" t="str">
            <v>高锰酸盐指数（0.3）、溶解氧</v>
          </cell>
          <cell r="AI11" t="str">
            <v>-</v>
          </cell>
          <cell r="AJ11" t="str">
            <v>化学需氧量</v>
          </cell>
          <cell r="AK11" t="str">
            <v>高锰酸盐指数、溶解氧</v>
          </cell>
          <cell r="AL11" t="str">
            <v>溶解氧、高锰酸盐指数、总磷</v>
          </cell>
          <cell r="AM11" t="str">
            <v>2023-08-07</v>
          </cell>
          <cell r="AN11">
            <v>-1</v>
          </cell>
          <cell r="AO11">
            <v>31.4</v>
          </cell>
          <cell r="AP11">
            <v>-1</v>
          </cell>
          <cell r="AQ11">
            <v>-1</v>
          </cell>
          <cell r="AR11">
            <v>43.5</v>
          </cell>
          <cell r="AS11">
            <v>-1</v>
          </cell>
          <cell r="AT11">
            <v>-1</v>
          </cell>
          <cell r="AU11">
            <v>7</v>
          </cell>
          <cell r="AV11">
            <v>6.3</v>
          </cell>
          <cell r="AW11">
            <v>4.7</v>
          </cell>
          <cell r="AX11">
            <v>20.2</v>
          </cell>
          <cell r="AY11">
            <v>-1</v>
          </cell>
          <cell r="AZ11">
            <v>0.03</v>
          </cell>
          <cell r="BA11">
            <v>0.07</v>
          </cell>
          <cell r="BB11">
            <v>1</v>
          </cell>
          <cell r="BC11">
            <v>-1</v>
          </cell>
          <cell r="BD11">
            <v>-1</v>
          </cell>
          <cell r="BE11">
            <v>-1</v>
          </cell>
          <cell r="BF11">
            <v>-1</v>
          </cell>
          <cell r="BG11">
            <v>-1</v>
          </cell>
          <cell r="BH11">
            <v>-1</v>
          </cell>
          <cell r="BI11">
            <v>-1</v>
          </cell>
          <cell r="BJ11">
            <v>-1</v>
          </cell>
          <cell r="BK11">
            <v>-1</v>
          </cell>
          <cell r="BL11">
            <v>-1</v>
          </cell>
          <cell r="BM11">
            <v>-1</v>
          </cell>
          <cell r="BN11">
            <v>-1</v>
          </cell>
          <cell r="BO11">
            <v>-1</v>
          </cell>
          <cell r="BP11">
            <v>-1</v>
          </cell>
          <cell r="BQ11">
            <v>-1</v>
          </cell>
          <cell r="BR11">
            <v>-1</v>
          </cell>
          <cell r="BS11">
            <v>55.3</v>
          </cell>
          <cell r="BT11">
            <v>-1</v>
          </cell>
          <cell r="BU11">
            <v>-1</v>
          </cell>
          <cell r="BV11">
            <v>-1</v>
          </cell>
          <cell r="BW11">
            <v>-1</v>
          </cell>
          <cell r="BX11">
            <v>-1</v>
          </cell>
          <cell r="BY11">
            <v>-1</v>
          </cell>
          <cell r="BZ11" t="str">
            <v/>
          </cell>
        </row>
        <row r="12">
          <cell r="B12" t="str">
            <v>牛角大圩</v>
          </cell>
          <cell r="C12" t="str">
            <v>巢湖流域</v>
          </cell>
          <cell r="D12" t="str">
            <v>安徽省</v>
          </cell>
          <cell r="E12" t="str">
            <v>合肥市</v>
          </cell>
          <cell r="F12" t="str">
            <v>合肥市</v>
          </cell>
          <cell r="G12" t="str">
            <v>肥西县、蜀山区</v>
          </cell>
          <cell r="H12" t="str">
            <v>安徽省</v>
          </cell>
          <cell r="I12" t="str">
            <v>合肥市</v>
          </cell>
          <cell r="J12" t="str">
            <v>入湖河流</v>
          </cell>
          <cell r="K12" t="str">
            <v>巢湖水系</v>
          </cell>
          <cell r="L12" t="str">
            <v>河流</v>
          </cell>
          <cell r="M12" t="str">
            <v>派河</v>
          </cell>
          <cell r="N12">
            <v>14510320011</v>
          </cell>
          <cell r="O12" t="str">
            <v>巢湖</v>
          </cell>
        </row>
        <row r="12">
          <cell r="Q12" t="str">
            <v>是</v>
          </cell>
        </row>
        <row r="12">
          <cell r="S12" t="str">
            <v/>
          </cell>
          <cell r="T12" t="str">
            <v>保留</v>
          </cell>
          <cell r="U12" t="str">
            <v>入湖口</v>
          </cell>
          <cell r="V12">
            <v>117.2733</v>
          </cell>
          <cell r="W12">
            <v>31.6554</v>
          </cell>
          <cell r="X12" t="str">
            <v>十一五,十二五,十三五,十四五</v>
          </cell>
          <cell r="Y12" t="str">
            <v>有</v>
          </cell>
          <cell r="Z12" t="str">
            <v>固定站</v>
          </cell>
          <cell r="AA12">
            <v>2023</v>
          </cell>
          <cell r="AB12">
            <v>8</v>
          </cell>
          <cell r="AC12">
            <v>7</v>
          </cell>
          <cell r="AD12" t="str">
            <v>Ⅳ</v>
          </cell>
          <cell r="AE12" t="str">
            <v>Ⅲ</v>
          </cell>
          <cell r="AF12" t="str">
            <v>Ⅳ</v>
          </cell>
          <cell r="AG12" t="str">
            <v>化学需氧量（0.5）、五日生化需氧量（0.1）、高锰酸盐指数（0.05）</v>
          </cell>
          <cell r="AH12" t="str">
            <v>-</v>
          </cell>
          <cell r="AI12" t="str">
            <v>溶解氧</v>
          </cell>
          <cell r="AJ12" t="str">
            <v>化学需氧量、五日生化需氧量、高锰酸盐指数</v>
          </cell>
          <cell r="AK12" t="str">
            <v>溶解氧、高锰酸盐指数、总磷、挥发酚</v>
          </cell>
          <cell r="AL12" t="str">
            <v>溶解氧</v>
          </cell>
          <cell r="AM12" t="str">
            <v>2023-08-17</v>
          </cell>
          <cell r="AN12">
            <v>-1</v>
          </cell>
          <cell r="AO12">
            <v>31.3</v>
          </cell>
          <cell r="AP12">
            <v>-1</v>
          </cell>
          <cell r="AQ12">
            <v>-1</v>
          </cell>
          <cell r="AR12">
            <v>50.8</v>
          </cell>
          <cell r="AS12">
            <v>-1</v>
          </cell>
          <cell r="AT12">
            <v>-1</v>
          </cell>
          <cell r="AU12">
            <v>8</v>
          </cell>
          <cell r="AV12">
            <v>9.4</v>
          </cell>
          <cell r="AW12">
            <v>6.3</v>
          </cell>
          <cell r="AX12">
            <v>29.7</v>
          </cell>
          <cell r="AY12">
            <v>4.5</v>
          </cell>
          <cell r="AZ12">
            <v>0.07</v>
          </cell>
          <cell r="BA12">
            <v>0.099</v>
          </cell>
          <cell r="BB12">
            <v>2.85</v>
          </cell>
          <cell r="BC12">
            <v>-1</v>
          </cell>
          <cell r="BD12">
            <v>-1</v>
          </cell>
          <cell r="BE12">
            <v>-1</v>
          </cell>
          <cell r="BF12">
            <v>-1</v>
          </cell>
          <cell r="BG12">
            <v>-1</v>
          </cell>
          <cell r="BH12">
            <v>-1</v>
          </cell>
          <cell r="BI12">
            <v>-1</v>
          </cell>
          <cell r="BJ12">
            <v>-1</v>
          </cell>
          <cell r="BK12">
            <v>-1</v>
          </cell>
          <cell r="BL12">
            <v>-1</v>
          </cell>
          <cell r="BM12">
            <v>-1</v>
          </cell>
          <cell r="BN12">
            <v>-1</v>
          </cell>
          <cell r="BO12">
            <v>-1</v>
          </cell>
          <cell r="BP12">
            <v>-1</v>
          </cell>
          <cell r="BQ12">
            <v>-1</v>
          </cell>
          <cell r="BR12">
            <v>-1</v>
          </cell>
          <cell r="BS12">
            <v>49</v>
          </cell>
          <cell r="BT12">
            <v>-1</v>
          </cell>
          <cell r="BU12">
            <v>-1</v>
          </cell>
          <cell r="BV12">
            <v>-1</v>
          </cell>
          <cell r="BW12">
            <v>-1</v>
          </cell>
          <cell r="BX12">
            <v>-1</v>
          </cell>
          <cell r="BY12">
            <v>-1</v>
          </cell>
          <cell r="BZ12" t="str">
            <v/>
          </cell>
        </row>
        <row r="13">
          <cell r="B13" t="str">
            <v>北闸渡口</v>
          </cell>
          <cell r="C13" t="str">
            <v>巢湖流域</v>
          </cell>
          <cell r="D13" t="str">
            <v>安徽省</v>
          </cell>
          <cell r="E13" t="str">
            <v>合肥市</v>
          </cell>
          <cell r="F13" t="str">
            <v>合肥市</v>
          </cell>
          <cell r="G13" t="str">
            <v>肥西县、庐江县</v>
          </cell>
          <cell r="H13" t="str">
            <v>安徽省</v>
          </cell>
          <cell r="I13" t="str">
            <v>合肥市</v>
          </cell>
          <cell r="J13" t="str">
            <v>入湖河流</v>
          </cell>
          <cell r="K13" t="str">
            <v>巢湖水系</v>
          </cell>
          <cell r="L13" t="str">
            <v>河流</v>
          </cell>
          <cell r="M13" t="str">
            <v>杭埠河</v>
          </cell>
          <cell r="N13">
            <v>14510320009</v>
          </cell>
          <cell r="O13" t="str">
            <v>巢湖</v>
          </cell>
        </row>
        <row r="13">
          <cell r="Q13" t="str">
            <v>是</v>
          </cell>
        </row>
        <row r="13">
          <cell r="S13" t="str">
            <v/>
          </cell>
          <cell r="T13" t="str">
            <v>保留</v>
          </cell>
          <cell r="U13" t="str">
            <v>入湖口</v>
          </cell>
          <cell r="V13">
            <v>117.3496</v>
          </cell>
          <cell r="W13">
            <v>31.5417</v>
          </cell>
          <cell r="X13" t="str">
            <v>十一五,十二五,十三五,十四五</v>
          </cell>
          <cell r="Y13" t="str">
            <v>有</v>
          </cell>
          <cell r="Z13" t="str">
            <v>固定站</v>
          </cell>
          <cell r="AA13">
            <v>2023</v>
          </cell>
          <cell r="AB13">
            <v>8</v>
          </cell>
          <cell r="AC13">
            <v>5</v>
          </cell>
          <cell r="AD13" t="str">
            <v>Ⅲ</v>
          </cell>
          <cell r="AE13" t="str">
            <v>Ⅳ</v>
          </cell>
          <cell r="AF13" t="str">
            <v>Ⅲ</v>
          </cell>
          <cell r="AG13" t="str">
            <v>-</v>
          </cell>
          <cell r="AH13" t="str">
            <v>溶解氧</v>
          </cell>
          <cell r="AI13" t="str">
            <v>-</v>
          </cell>
          <cell r="AJ13" t="str">
            <v>高锰酸盐指数</v>
          </cell>
          <cell r="AK13" t="str">
            <v>溶解氧</v>
          </cell>
          <cell r="AL13" t="str">
            <v>化学需氧量、高锰酸盐指数、总磷</v>
          </cell>
          <cell r="AM13" t="str">
            <v>2023-08-01</v>
          </cell>
          <cell r="AN13">
            <v>-1</v>
          </cell>
          <cell r="AO13">
            <v>31.4</v>
          </cell>
          <cell r="AP13">
            <v>-1</v>
          </cell>
          <cell r="AQ13">
            <v>-1</v>
          </cell>
          <cell r="AR13">
            <v>19.2</v>
          </cell>
          <cell r="AS13">
            <v>-1</v>
          </cell>
          <cell r="AT13">
            <v>-1</v>
          </cell>
          <cell r="AU13">
            <v>7</v>
          </cell>
          <cell r="AV13">
            <v>6.1</v>
          </cell>
          <cell r="AW13">
            <v>4.9</v>
          </cell>
          <cell r="AX13">
            <v>-1</v>
          </cell>
          <cell r="AY13">
            <v>-1</v>
          </cell>
          <cell r="AZ13">
            <v>0.1</v>
          </cell>
          <cell r="BA13">
            <v>0.092</v>
          </cell>
          <cell r="BB13">
            <v>1.51</v>
          </cell>
          <cell r="BC13">
            <v>-1</v>
          </cell>
          <cell r="BD13">
            <v>-1</v>
          </cell>
          <cell r="BE13">
            <v>-1</v>
          </cell>
          <cell r="BF13">
            <v>-1</v>
          </cell>
          <cell r="BG13">
            <v>-1</v>
          </cell>
          <cell r="BH13">
            <v>-1</v>
          </cell>
          <cell r="BI13">
            <v>-1</v>
          </cell>
          <cell r="BJ13">
            <v>-1</v>
          </cell>
          <cell r="BK13">
            <v>-1</v>
          </cell>
          <cell r="BL13">
            <v>-1</v>
          </cell>
          <cell r="BM13">
            <v>-1</v>
          </cell>
          <cell r="BN13">
            <v>-1</v>
          </cell>
          <cell r="BO13">
            <v>-1</v>
          </cell>
          <cell r="BP13">
            <v>-1</v>
          </cell>
          <cell r="BQ13">
            <v>-1</v>
          </cell>
          <cell r="BR13">
            <v>-1</v>
          </cell>
          <cell r="BS13">
            <v>19.7</v>
          </cell>
          <cell r="BT13">
            <v>-1</v>
          </cell>
          <cell r="BU13">
            <v>-1</v>
          </cell>
          <cell r="BV13">
            <v>-1</v>
          </cell>
          <cell r="BW13">
            <v>-1</v>
          </cell>
          <cell r="BX13">
            <v>-1</v>
          </cell>
          <cell r="BY13">
            <v>-1</v>
          </cell>
          <cell r="BZ13" t="str">
            <v/>
          </cell>
        </row>
        <row r="14">
          <cell r="B14" t="str">
            <v>希望桥</v>
          </cell>
          <cell r="C14" t="str">
            <v>巢湖流域</v>
          </cell>
          <cell r="D14" t="str">
            <v>安徽省</v>
          </cell>
          <cell r="E14" t="str">
            <v>合肥市</v>
          </cell>
          <cell r="F14" t="str">
            <v>合肥市</v>
          </cell>
          <cell r="G14" t="str">
            <v>包河区、蜀山区</v>
          </cell>
          <cell r="H14" t="str">
            <v>安徽省</v>
          </cell>
          <cell r="I14" t="str">
            <v>合肥市</v>
          </cell>
          <cell r="J14" t="str">
            <v>入湖河流</v>
          </cell>
          <cell r="K14" t="str">
            <v>巢湖水系</v>
          </cell>
          <cell r="L14" t="str">
            <v>河流</v>
          </cell>
          <cell r="M14" t="str">
            <v>十五里河</v>
          </cell>
          <cell r="N14">
            <v>14510320003</v>
          </cell>
          <cell r="O14" t="str">
            <v>巢湖</v>
          </cell>
        </row>
        <row r="14">
          <cell r="Q14" t="str">
            <v>是</v>
          </cell>
        </row>
        <row r="14">
          <cell r="S14" t="str">
            <v/>
          </cell>
          <cell r="T14" t="str">
            <v>保留</v>
          </cell>
          <cell r="U14" t="str">
            <v>入湖口</v>
          </cell>
          <cell r="V14">
            <v>117.3604</v>
          </cell>
          <cell r="W14">
            <v>31.7261</v>
          </cell>
          <cell r="X14" t="str">
            <v>十一五,十二五,十三五,十四五</v>
          </cell>
          <cell r="Y14" t="str">
            <v>有</v>
          </cell>
          <cell r="Z14" t="str">
            <v>固定站</v>
          </cell>
          <cell r="AA14">
            <v>2023</v>
          </cell>
          <cell r="AB14">
            <v>8</v>
          </cell>
          <cell r="AC14">
            <v>5</v>
          </cell>
          <cell r="AD14" t="str">
            <v>Ⅲ</v>
          </cell>
          <cell r="AE14" t="str">
            <v>Ⅳ</v>
          </cell>
          <cell r="AF14" t="str">
            <v>Ⅲ</v>
          </cell>
          <cell r="AG14" t="str">
            <v>-</v>
          </cell>
          <cell r="AH14" t="str">
            <v>溶解氧</v>
          </cell>
          <cell r="AI14" t="str">
            <v>-</v>
          </cell>
          <cell r="AJ14" t="str">
            <v>高锰酸盐指数</v>
          </cell>
          <cell r="AK14" t="str">
            <v>溶解氧</v>
          </cell>
          <cell r="AL14" t="str">
            <v>高锰酸盐指数</v>
          </cell>
          <cell r="AM14" t="str">
            <v>2023-08-01</v>
          </cell>
          <cell r="AN14">
            <v>-1</v>
          </cell>
          <cell r="AO14">
            <v>31.2</v>
          </cell>
          <cell r="AP14">
            <v>-1</v>
          </cell>
          <cell r="AQ14">
            <v>-1</v>
          </cell>
          <cell r="AR14">
            <v>44.8</v>
          </cell>
          <cell r="AS14">
            <v>-1</v>
          </cell>
          <cell r="AT14">
            <v>-1</v>
          </cell>
          <cell r="AU14">
            <v>7</v>
          </cell>
          <cell r="AV14">
            <v>6.6</v>
          </cell>
          <cell r="AW14">
            <v>4.4</v>
          </cell>
          <cell r="AX14">
            <v>-1</v>
          </cell>
          <cell r="AY14">
            <v>-1</v>
          </cell>
          <cell r="AZ14">
            <v>0.16</v>
          </cell>
          <cell r="BA14">
            <v>0.079</v>
          </cell>
          <cell r="BB14">
            <v>4.17</v>
          </cell>
          <cell r="BC14">
            <v>-1</v>
          </cell>
          <cell r="BD14">
            <v>-1</v>
          </cell>
          <cell r="BE14">
            <v>-1</v>
          </cell>
          <cell r="BF14">
            <v>-1</v>
          </cell>
          <cell r="BG14">
            <v>-1</v>
          </cell>
          <cell r="BH14">
            <v>-1</v>
          </cell>
          <cell r="BI14">
            <v>-1</v>
          </cell>
          <cell r="BJ14">
            <v>-1</v>
          </cell>
          <cell r="BK14">
            <v>-1</v>
          </cell>
          <cell r="BL14">
            <v>-1</v>
          </cell>
          <cell r="BM14">
            <v>-1</v>
          </cell>
          <cell r="BN14">
            <v>-1</v>
          </cell>
          <cell r="BO14">
            <v>-1</v>
          </cell>
          <cell r="BP14">
            <v>-1</v>
          </cell>
          <cell r="BQ14">
            <v>-1</v>
          </cell>
          <cell r="BR14">
            <v>-1</v>
          </cell>
          <cell r="BS14">
            <v>37</v>
          </cell>
          <cell r="BT14">
            <v>-1</v>
          </cell>
          <cell r="BU14">
            <v>-1</v>
          </cell>
          <cell r="BV14">
            <v>-1</v>
          </cell>
          <cell r="BW14">
            <v>-1</v>
          </cell>
          <cell r="BX14">
            <v>-1</v>
          </cell>
          <cell r="BY14">
            <v>-1</v>
          </cell>
          <cell r="BZ14" t="str">
            <v/>
          </cell>
        </row>
        <row r="15">
          <cell r="B15" t="str">
            <v>石堆渡口</v>
          </cell>
          <cell r="C15" t="str">
            <v>巢湖流域</v>
          </cell>
          <cell r="D15" t="str">
            <v>安徽省</v>
          </cell>
          <cell r="E15" t="str">
            <v>合肥市</v>
          </cell>
          <cell r="F15" t="str">
            <v>合肥市</v>
          </cell>
          <cell r="G15" t="str">
            <v>庐江县</v>
          </cell>
          <cell r="H15" t="str">
            <v>安徽省</v>
          </cell>
          <cell r="I15" t="str">
            <v>合肥市</v>
          </cell>
          <cell r="J15" t="str">
            <v>入湖河流</v>
          </cell>
          <cell r="K15" t="str">
            <v>巢湖水系</v>
          </cell>
          <cell r="L15" t="str">
            <v>河流</v>
          </cell>
          <cell r="M15" t="str">
            <v>白石天河</v>
          </cell>
          <cell r="N15">
            <v>14510320013</v>
          </cell>
          <cell r="O15" t="str">
            <v>巢湖</v>
          </cell>
        </row>
        <row r="15">
          <cell r="Q15" t="str">
            <v>是</v>
          </cell>
        </row>
        <row r="15">
          <cell r="S15" t="str">
            <v/>
          </cell>
          <cell r="T15" t="str">
            <v>保留</v>
          </cell>
          <cell r="U15" t="str">
            <v>入湖口</v>
          </cell>
          <cell r="V15">
            <v>117.3873</v>
          </cell>
          <cell r="W15">
            <v>31.5245</v>
          </cell>
          <cell r="X15" t="str">
            <v>十一五,十二五,十三五,十四五</v>
          </cell>
          <cell r="Y15" t="str">
            <v>有</v>
          </cell>
          <cell r="Z15" t="str">
            <v>固定站</v>
          </cell>
          <cell r="AA15">
            <v>2023</v>
          </cell>
          <cell r="AB15">
            <v>8</v>
          </cell>
          <cell r="AC15">
            <v>6</v>
          </cell>
          <cell r="AD15" t="str">
            <v>Ⅲ</v>
          </cell>
          <cell r="AE15" t="str">
            <v>Ⅳ</v>
          </cell>
          <cell r="AF15" t="str">
            <v>Ⅲ</v>
          </cell>
          <cell r="AG15" t="str">
            <v>-</v>
          </cell>
          <cell r="AH15" t="str">
            <v>高锰酸盐指数（0.1）、化学需氧量（0.06）、溶解氧</v>
          </cell>
          <cell r="AI15" t="str">
            <v>-</v>
          </cell>
          <cell r="AJ15" t="str">
            <v>化学需氧量、高锰酸盐指数、总磷</v>
          </cell>
          <cell r="AK15" t="str">
            <v>溶解氧、高锰酸盐指数、化学需氧量</v>
          </cell>
          <cell r="AL15" t="str">
            <v>溶解氧、高锰酸盐指数、总磷</v>
          </cell>
          <cell r="AM15" t="str">
            <v>2023-08-07</v>
          </cell>
          <cell r="AN15">
            <v>-1</v>
          </cell>
          <cell r="AO15">
            <v>31.9</v>
          </cell>
          <cell r="AP15">
            <v>-1</v>
          </cell>
          <cell r="AQ15">
            <v>-1</v>
          </cell>
          <cell r="AR15">
            <v>29.2</v>
          </cell>
          <cell r="AS15">
            <v>-1</v>
          </cell>
          <cell r="AT15">
            <v>-1</v>
          </cell>
          <cell r="AU15">
            <v>8</v>
          </cell>
          <cell r="AV15">
            <v>6.7</v>
          </cell>
          <cell r="AW15">
            <v>5.9</v>
          </cell>
          <cell r="AX15">
            <v>17.7</v>
          </cell>
          <cell r="AY15">
            <v>-1</v>
          </cell>
          <cell r="AZ15">
            <v>0.13</v>
          </cell>
          <cell r="BA15">
            <v>0.118</v>
          </cell>
          <cell r="BB15">
            <v>1.38</v>
          </cell>
          <cell r="BC15">
            <v>-1</v>
          </cell>
          <cell r="BD15">
            <v>-1</v>
          </cell>
          <cell r="BE15">
            <v>-1</v>
          </cell>
          <cell r="BF15">
            <v>-1</v>
          </cell>
          <cell r="BG15">
            <v>-1</v>
          </cell>
          <cell r="BH15">
            <v>-1</v>
          </cell>
          <cell r="BI15">
            <v>-1</v>
          </cell>
          <cell r="BJ15">
            <v>-1</v>
          </cell>
          <cell r="BK15">
            <v>-1</v>
          </cell>
          <cell r="BL15">
            <v>-1</v>
          </cell>
          <cell r="BM15">
            <v>-1</v>
          </cell>
          <cell r="BN15">
            <v>-1</v>
          </cell>
          <cell r="BO15">
            <v>-1</v>
          </cell>
          <cell r="BP15">
            <v>-1</v>
          </cell>
          <cell r="BQ15">
            <v>-1</v>
          </cell>
          <cell r="BR15">
            <v>-1</v>
          </cell>
          <cell r="BS15">
            <v>61.7</v>
          </cell>
          <cell r="BT15">
            <v>-1</v>
          </cell>
          <cell r="BU15">
            <v>-1</v>
          </cell>
          <cell r="BV15">
            <v>-1</v>
          </cell>
          <cell r="BW15">
            <v>-1</v>
          </cell>
          <cell r="BX15">
            <v>-1</v>
          </cell>
          <cell r="BY15">
            <v>-1</v>
          </cell>
          <cell r="BZ15" t="str">
            <v/>
          </cell>
        </row>
        <row r="16">
          <cell r="B16" t="str">
            <v>柘皋大桥</v>
          </cell>
          <cell r="C16" t="str">
            <v>巢湖流域</v>
          </cell>
          <cell r="D16" t="str">
            <v>安徽省</v>
          </cell>
          <cell r="E16" t="str">
            <v>合肥市</v>
          </cell>
          <cell r="F16" t="str">
            <v>合肥市</v>
          </cell>
          <cell r="G16" t="str">
            <v>巢湖市</v>
          </cell>
          <cell r="H16" t="str">
            <v>安徽省</v>
          </cell>
          <cell r="I16" t="str">
            <v>合肥市</v>
          </cell>
          <cell r="J16" t="str">
            <v>入湖河流</v>
          </cell>
          <cell r="K16" t="str">
            <v>巢湖水系</v>
          </cell>
          <cell r="L16" t="str">
            <v>河流</v>
          </cell>
          <cell r="M16" t="str">
            <v>柘皋河</v>
          </cell>
          <cell r="N16">
            <v>14510320010</v>
          </cell>
          <cell r="O16" t="str">
            <v>巢湖</v>
          </cell>
        </row>
        <row r="16">
          <cell r="Q16" t="str">
            <v>是</v>
          </cell>
        </row>
        <row r="16">
          <cell r="S16" t="str">
            <v/>
          </cell>
          <cell r="T16" t="str">
            <v>保留</v>
          </cell>
          <cell r="U16" t="str">
            <v>入湖口</v>
          </cell>
          <cell r="V16">
            <v>117.7914</v>
          </cell>
          <cell r="W16">
            <v>31.6213</v>
          </cell>
          <cell r="X16" t="str">
            <v>十一五,十二五,十三五,十四五</v>
          </cell>
          <cell r="Y16" t="str">
            <v>有</v>
          </cell>
          <cell r="Z16" t="str">
            <v>固定站</v>
          </cell>
          <cell r="AA16">
            <v>2023</v>
          </cell>
          <cell r="AB16">
            <v>8</v>
          </cell>
          <cell r="AC16">
            <v>6</v>
          </cell>
          <cell r="AD16" t="str">
            <v>Ⅲ</v>
          </cell>
          <cell r="AE16" t="str">
            <v>Ⅲ</v>
          </cell>
          <cell r="AF16" t="str">
            <v>Ⅲ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化学需氧量、高锰酸盐指数</v>
          </cell>
          <cell r="AK16" t="str">
            <v>高锰酸盐指数、氨氮、总磷</v>
          </cell>
          <cell r="AL16" t="str">
            <v>总磷</v>
          </cell>
          <cell r="AM16" t="str">
            <v>2023-08-15</v>
          </cell>
          <cell r="AN16">
            <v>-1</v>
          </cell>
          <cell r="AO16">
            <v>31.6</v>
          </cell>
          <cell r="AP16">
            <v>-1</v>
          </cell>
          <cell r="AQ16">
            <v>-1</v>
          </cell>
          <cell r="AR16">
            <v>35.3</v>
          </cell>
          <cell r="AS16">
            <v>-1</v>
          </cell>
          <cell r="AT16">
            <v>-1</v>
          </cell>
          <cell r="AU16">
            <v>8</v>
          </cell>
          <cell r="AV16">
            <v>7.5</v>
          </cell>
          <cell r="AW16">
            <v>4.4</v>
          </cell>
          <cell r="AX16">
            <v>19.8</v>
          </cell>
          <cell r="AY16">
            <v>-1</v>
          </cell>
          <cell r="AZ16">
            <v>0.19</v>
          </cell>
          <cell r="BA16">
            <v>0.096</v>
          </cell>
          <cell r="BB16">
            <v>0.85</v>
          </cell>
          <cell r="BC16">
            <v>-1</v>
          </cell>
          <cell r="BD16">
            <v>-1</v>
          </cell>
          <cell r="BE16">
            <v>-1</v>
          </cell>
          <cell r="BF16">
            <v>-1</v>
          </cell>
          <cell r="BG16">
            <v>-1</v>
          </cell>
          <cell r="BH16">
            <v>-1</v>
          </cell>
          <cell r="BI16">
            <v>-1</v>
          </cell>
          <cell r="BJ16">
            <v>-1</v>
          </cell>
          <cell r="BK16">
            <v>-1</v>
          </cell>
          <cell r="BL16">
            <v>-1</v>
          </cell>
          <cell r="BM16">
            <v>-1</v>
          </cell>
          <cell r="BN16">
            <v>-1</v>
          </cell>
          <cell r="BO16">
            <v>-1</v>
          </cell>
          <cell r="BP16">
            <v>-1</v>
          </cell>
          <cell r="BQ16">
            <v>-1</v>
          </cell>
          <cell r="BR16">
            <v>-1</v>
          </cell>
          <cell r="BS16">
            <v>34.1</v>
          </cell>
          <cell r="BT16">
            <v>-1</v>
          </cell>
          <cell r="BU16">
            <v>-1</v>
          </cell>
          <cell r="BV16">
            <v>-1</v>
          </cell>
          <cell r="BW16">
            <v>-1</v>
          </cell>
          <cell r="BX16">
            <v>-1</v>
          </cell>
          <cell r="BY16">
            <v>-1</v>
          </cell>
          <cell r="BZ16" t="str">
            <v/>
          </cell>
        </row>
        <row r="17">
          <cell r="B17" t="str">
            <v>湖滨</v>
          </cell>
          <cell r="C17" t="str">
            <v>巢湖流域</v>
          </cell>
          <cell r="D17" t="str">
            <v>安徽省</v>
          </cell>
          <cell r="E17" t="str">
            <v>合肥市</v>
          </cell>
          <cell r="F17" t="str">
            <v>合肥市</v>
          </cell>
          <cell r="G17" t="str">
            <v>包河区、肥东县、肥西县</v>
          </cell>
          <cell r="H17" t="str">
            <v>安徽省</v>
          </cell>
          <cell r="I17" t="str">
            <v>合肥市</v>
          </cell>
          <cell r="J17" t="str">
            <v>湖泊</v>
          </cell>
          <cell r="K17" t="str">
            <v>巢湖水系</v>
          </cell>
          <cell r="L17" t="str">
            <v>湖库</v>
          </cell>
          <cell r="M17" t="str">
            <v>巢湖</v>
          </cell>
          <cell r="N17">
            <v>14510320008</v>
          </cell>
          <cell r="O17" t="str">
            <v>-</v>
          </cell>
        </row>
        <row r="17">
          <cell r="R17" t="str">
            <v>西半湖</v>
          </cell>
          <cell r="S17" t="str">
            <v>巢湖合肥饮用水源、景观娱乐用水区</v>
          </cell>
          <cell r="T17" t="str">
            <v>保留</v>
          </cell>
          <cell r="U17" t="str">
            <v>—</v>
          </cell>
          <cell r="V17">
            <v>117.4203</v>
          </cell>
          <cell r="W17">
            <v>31.6461</v>
          </cell>
          <cell r="X17" t="str">
            <v>十二五,十三五,十四五</v>
          </cell>
          <cell r="Y17" t="str">
            <v>有</v>
          </cell>
          <cell r="Z17" t="str">
            <v>浮船站</v>
          </cell>
          <cell r="AA17">
            <v>2023</v>
          </cell>
          <cell r="AB17">
            <v>8</v>
          </cell>
          <cell r="AC17">
            <v>6</v>
          </cell>
          <cell r="AD17" t="str">
            <v>Ⅳ</v>
          </cell>
          <cell r="AE17" t="str">
            <v>Ⅳ</v>
          </cell>
          <cell r="AF17" t="str">
            <v>Ⅳ</v>
          </cell>
          <cell r="AG17" t="str">
            <v>总磷（1.0）</v>
          </cell>
          <cell r="AH17" t="str">
            <v>总磷（0.7）</v>
          </cell>
          <cell r="AI17" t="str">
            <v>总磷（0.7）</v>
          </cell>
          <cell r="AJ17" t="str">
            <v>总磷</v>
          </cell>
          <cell r="AK17" t="str">
            <v>总磷</v>
          </cell>
          <cell r="AL17" t="str">
            <v>总磷</v>
          </cell>
          <cell r="AM17" t="str">
            <v>2023-08-15</v>
          </cell>
          <cell r="AN17">
            <v>-1</v>
          </cell>
          <cell r="AO17">
            <v>30.2</v>
          </cell>
          <cell r="AP17">
            <v>-1</v>
          </cell>
          <cell r="AQ17">
            <v>-1</v>
          </cell>
          <cell r="AR17">
            <v>36.2</v>
          </cell>
          <cell r="AS17">
            <v>23</v>
          </cell>
          <cell r="AT17">
            <v>0.027</v>
          </cell>
          <cell r="AU17">
            <v>9</v>
          </cell>
          <cell r="AV17">
            <v>10.4</v>
          </cell>
          <cell r="AW17">
            <v>5.8</v>
          </cell>
          <cell r="AX17">
            <v>17</v>
          </cell>
          <cell r="AY17">
            <v>-1</v>
          </cell>
          <cell r="AZ17">
            <v>0.05</v>
          </cell>
          <cell r="BA17">
            <v>0.099</v>
          </cell>
          <cell r="BB17">
            <v>0.97</v>
          </cell>
          <cell r="BC17">
            <v>-1</v>
          </cell>
          <cell r="BD17">
            <v>-1</v>
          </cell>
          <cell r="BE17">
            <v>-1</v>
          </cell>
          <cell r="BF17">
            <v>-1</v>
          </cell>
          <cell r="BG17">
            <v>-1</v>
          </cell>
          <cell r="BH17">
            <v>-1</v>
          </cell>
          <cell r="BI17">
            <v>-1</v>
          </cell>
          <cell r="BJ17">
            <v>-1</v>
          </cell>
          <cell r="BK17">
            <v>-1</v>
          </cell>
          <cell r="BL17">
            <v>-1</v>
          </cell>
          <cell r="BM17">
            <v>-1</v>
          </cell>
          <cell r="BN17">
            <v>-1</v>
          </cell>
          <cell r="BO17">
            <v>-1</v>
          </cell>
          <cell r="BP17">
            <v>-1</v>
          </cell>
          <cell r="BQ17">
            <v>-1</v>
          </cell>
          <cell r="BR17">
            <v>-1</v>
          </cell>
          <cell r="BS17">
            <v>74.3</v>
          </cell>
          <cell r="BT17">
            <v>-1</v>
          </cell>
          <cell r="BU17">
            <v>-1</v>
          </cell>
          <cell r="BV17">
            <v>-1</v>
          </cell>
          <cell r="BW17">
            <v>-1</v>
          </cell>
          <cell r="BX17">
            <v>-1</v>
          </cell>
          <cell r="BY17">
            <v>-1</v>
          </cell>
          <cell r="BZ17" t="str">
            <v/>
          </cell>
        </row>
        <row r="18">
          <cell r="B18" t="str">
            <v>黄麓</v>
          </cell>
          <cell r="C18" t="str">
            <v>巢湖流域</v>
          </cell>
          <cell r="D18" t="str">
            <v>安徽省</v>
          </cell>
          <cell r="E18" t="str">
            <v>合肥市</v>
          </cell>
          <cell r="F18" t="str">
            <v>合肥市</v>
          </cell>
          <cell r="G18" t="str">
            <v>巢湖市</v>
          </cell>
          <cell r="H18" t="str">
            <v>安徽省</v>
          </cell>
          <cell r="I18" t="str">
            <v>合肥市</v>
          </cell>
          <cell r="J18" t="str">
            <v>湖泊</v>
          </cell>
          <cell r="K18" t="str">
            <v>巢湖水系</v>
          </cell>
          <cell r="L18" t="str">
            <v>湖库</v>
          </cell>
          <cell r="M18" t="str">
            <v>巢湖</v>
          </cell>
          <cell r="N18">
            <v>14510320008</v>
          </cell>
          <cell r="O18" t="str">
            <v>-</v>
          </cell>
        </row>
        <row r="18">
          <cell r="R18" t="str">
            <v>东半湖</v>
          </cell>
          <cell r="S18" t="str">
            <v>巢湖湖区调水水源地保护区</v>
          </cell>
          <cell r="T18" t="str">
            <v>保留</v>
          </cell>
          <cell r="U18" t="str">
            <v>—</v>
          </cell>
          <cell r="V18">
            <v>117.6331</v>
          </cell>
          <cell r="W18">
            <v>31.5778</v>
          </cell>
          <cell r="X18" t="str">
            <v>十二五,十三五,十四五</v>
          </cell>
          <cell r="Y18" t="str">
            <v>有</v>
          </cell>
          <cell r="Z18" t="str">
            <v>浮船站</v>
          </cell>
          <cell r="AA18">
            <v>2023</v>
          </cell>
          <cell r="AB18">
            <v>8</v>
          </cell>
          <cell r="AC18">
            <v>6</v>
          </cell>
          <cell r="AD18" t="str">
            <v>Ⅳ</v>
          </cell>
          <cell r="AE18" t="str">
            <v>Ⅳ</v>
          </cell>
          <cell r="AF18" t="str">
            <v>Ⅳ</v>
          </cell>
          <cell r="AG18" t="str">
            <v>总磷（0.2）</v>
          </cell>
          <cell r="AH18" t="str">
            <v>总磷（0.7）</v>
          </cell>
          <cell r="AI18" t="str">
            <v>总磷（0.7）</v>
          </cell>
          <cell r="AJ18" t="str">
            <v>总磷</v>
          </cell>
          <cell r="AK18" t="str">
            <v>总磷</v>
          </cell>
          <cell r="AL18" t="str">
            <v>总磷</v>
          </cell>
          <cell r="AM18" t="str">
            <v>2023-08-16</v>
          </cell>
          <cell r="AN18">
            <v>-1</v>
          </cell>
          <cell r="AO18">
            <v>31</v>
          </cell>
          <cell r="AP18">
            <v>-1</v>
          </cell>
          <cell r="AQ18">
            <v>-1</v>
          </cell>
          <cell r="AR18">
            <v>38.6</v>
          </cell>
          <cell r="AS18">
            <v>28</v>
          </cell>
          <cell r="AT18">
            <v>0.048</v>
          </cell>
          <cell r="AU18">
            <v>9</v>
          </cell>
          <cell r="AV18">
            <v>9.9</v>
          </cell>
          <cell r="AW18">
            <v>4.7</v>
          </cell>
          <cell r="AX18">
            <v>17.5</v>
          </cell>
          <cell r="AY18">
            <v>-1</v>
          </cell>
          <cell r="AZ18">
            <v>0.03</v>
          </cell>
          <cell r="BA18">
            <v>0.058</v>
          </cell>
          <cell r="BB18">
            <v>0.48</v>
          </cell>
          <cell r="BC18">
            <v>-1</v>
          </cell>
          <cell r="BD18">
            <v>-1</v>
          </cell>
          <cell r="BE18">
            <v>-1</v>
          </cell>
          <cell r="BF18">
            <v>-1</v>
          </cell>
          <cell r="BG18">
            <v>-1</v>
          </cell>
          <cell r="BH18">
            <v>-1</v>
          </cell>
          <cell r="BI18">
            <v>-1</v>
          </cell>
          <cell r="BJ18">
            <v>-1</v>
          </cell>
          <cell r="BK18">
            <v>-1</v>
          </cell>
          <cell r="BL18">
            <v>-1</v>
          </cell>
          <cell r="BM18">
            <v>-1</v>
          </cell>
          <cell r="BN18">
            <v>-1</v>
          </cell>
          <cell r="BO18">
            <v>-1</v>
          </cell>
          <cell r="BP18">
            <v>-1</v>
          </cell>
          <cell r="BQ18">
            <v>-1</v>
          </cell>
          <cell r="BR18">
            <v>-1</v>
          </cell>
          <cell r="BS18">
            <v>22.9</v>
          </cell>
          <cell r="BT18">
            <v>-1</v>
          </cell>
          <cell r="BU18">
            <v>-1</v>
          </cell>
          <cell r="BV18">
            <v>-1</v>
          </cell>
          <cell r="BW18">
            <v>-1</v>
          </cell>
          <cell r="BX18">
            <v>-1</v>
          </cell>
          <cell r="BY18">
            <v>-1</v>
          </cell>
          <cell r="BZ18" t="str">
            <v/>
          </cell>
        </row>
        <row r="19">
          <cell r="B19" t="str">
            <v>三河镇大桥</v>
          </cell>
          <cell r="C19" t="str">
            <v>巢湖流域</v>
          </cell>
          <cell r="D19" t="str">
            <v>安徽省</v>
          </cell>
          <cell r="E19" t="str">
            <v>合肥市, 六安市</v>
          </cell>
          <cell r="F19" t="str">
            <v>合肥市,六安市</v>
          </cell>
          <cell r="G19" t="str">
            <v>肥西县、舒城县</v>
          </cell>
          <cell r="H19" t="str">
            <v>安徽省</v>
          </cell>
          <cell r="I19" t="str">
            <v>合肥市</v>
          </cell>
          <cell r="J19" t="str">
            <v>一级</v>
          </cell>
          <cell r="K19" t="str">
            <v>巢湖水系</v>
          </cell>
          <cell r="L19" t="str">
            <v>河流</v>
          </cell>
          <cell r="M19" t="str">
            <v>丰乐河</v>
          </cell>
          <cell r="N19">
            <v>14510320001</v>
          </cell>
          <cell r="O19" t="str">
            <v>杭埠河</v>
          </cell>
        </row>
        <row r="19">
          <cell r="S19" t="str">
            <v/>
          </cell>
          <cell r="T19" t="str">
            <v>保留</v>
          </cell>
          <cell r="U19" t="str">
            <v>入河口，市界（合肥市、六安市）</v>
          </cell>
          <cell r="V19">
            <v>117.2431</v>
          </cell>
          <cell r="W19">
            <v>31.5236</v>
          </cell>
          <cell r="X19" t="str">
            <v>十二五,十三五,十四五</v>
          </cell>
          <cell r="Y19" t="str">
            <v>有</v>
          </cell>
          <cell r="Z19" t="str">
            <v>固定站</v>
          </cell>
          <cell r="AA19">
            <v>2023</v>
          </cell>
          <cell r="AB19">
            <v>8</v>
          </cell>
          <cell r="AC19">
            <v>6</v>
          </cell>
          <cell r="AD19" t="str">
            <v>Ⅲ</v>
          </cell>
          <cell r="AE19" t="str">
            <v>Ⅳ</v>
          </cell>
          <cell r="AF19" t="str">
            <v>Ⅱ</v>
          </cell>
          <cell r="AG19" t="str">
            <v>-</v>
          </cell>
          <cell r="AH19" t="str">
            <v>氨氮（0.2）、高锰酸盐指数（0.03）、溶解氧</v>
          </cell>
          <cell r="AI19" t="str">
            <v>-</v>
          </cell>
          <cell r="AJ19" t="str">
            <v>溶解氧、高锰酸盐指数、总磷</v>
          </cell>
          <cell r="AK19" t="str">
            <v>溶解氧、氨氮、高锰酸盐指数</v>
          </cell>
          <cell r="AL19" t="str">
            <v>溶解氧、高锰酸盐指数、总磷</v>
          </cell>
          <cell r="AM19" t="str">
            <v>2023-08-01</v>
          </cell>
          <cell r="AN19">
            <v>-1</v>
          </cell>
          <cell r="AO19">
            <v>31.7</v>
          </cell>
          <cell r="AP19">
            <v>-1</v>
          </cell>
          <cell r="AQ19">
            <v>-1</v>
          </cell>
          <cell r="AR19">
            <v>16.8</v>
          </cell>
          <cell r="AS19">
            <v>-1</v>
          </cell>
          <cell r="AT19">
            <v>-1</v>
          </cell>
          <cell r="AU19">
            <v>8</v>
          </cell>
          <cell r="AV19">
            <v>5.2</v>
          </cell>
          <cell r="AW19">
            <v>5.1</v>
          </cell>
          <cell r="AX19">
            <v>13.5</v>
          </cell>
          <cell r="AY19">
            <v>-1</v>
          </cell>
          <cell r="AZ19">
            <v>0.21</v>
          </cell>
          <cell r="BA19">
            <v>0.121</v>
          </cell>
          <cell r="BB19">
            <v>2.13</v>
          </cell>
          <cell r="BC19">
            <v>-1</v>
          </cell>
          <cell r="BD19">
            <v>-1</v>
          </cell>
          <cell r="BE19">
            <v>-1</v>
          </cell>
          <cell r="BF19">
            <v>-1</v>
          </cell>
          <cell r="BG19">
            <v>-1</v>
          </cell>
          <cell r="BH19">
            <v>-1</v>
          </cell>
          <cell r="BI19">
            <v>-1</v>
          </cell>
          <cell r="BJ19">
            <v>-1</v>
          </cell>
          <cell r="BK19">
            <v>-1</v>
          </cell>
          <cell r="BL19">
            <v>-1</v>
          </cell>
          <cell r="BM19">
            <v>-1</v>
          </cell>
          <cell r="BN19">
            <v>-1</v>
          </cell>
          <cell r="BO19">
            <v>-1</v>
          </cell>
          <cell r="BP19">
            <v>-1</v>
          </cell>
          <cell r="BQ19">
            <v>-1</v>
          </cell>
          <cell r="BR19">
            <v>-1</v>
          </cell>
          <cell r="BS19">
            <v>26.1</v>
          </cell>
          <cell r="BT19">
            <v>-1</v>
          </cell>
          <cell r="BU19">
            <v>-1</v>
          </cell>
          <cell r="BV19">
            <v>-1</v>
          </cell>
          <cell r="BW19">
            <v>-1</v>
          </cell>
          <cell r="BX19">
            <v>-1</v>
          </cell>
          <cell r="BY19">
            <v>-1</v>
          </cell>
          <cell r="BZ19" t="str">
            <v/>
          </cell>
        </row>
        <row r="20">
          <cell r="B20" t="str">
            <v>三河镇新大桥</v>
          </cell>
          <cell r="C20" t="str">
            <v>巢湖流域</v>
          </cell>
          <cell r="D20" t="str">
            <v>安徽省</v>
          </cell>
          <cell r="E20" t="str">
            <v>合肥市</v>
          </cell>
          <cell r="F20" t="str">
            <v>合肥市</v>
          </cell>
          <cell r="G20" t="str">
            <v>庐江县</v>
          </cell>
          <cell r="H20" t="str">
            <v>安徽省</v>
          </cell>
          <cell r="I20" t="str">
            <v>合肥市</v>
          </cell>
          <cell r="J20" t="str">
            <v>入湖河流</v>
          </cell>
          <cell r="K20" t="str">
            <v>巢湖水系</v>
          </cell>
          <cell r="L20" t="str">
            <v>河流</v>
          </cell>
          <cell r="M20" t="str">
            <v>杭埠河</v>
          </cell>
          <cell r="N20">
            <v>14510320009</v>
          </cell>
          <cell r="O20" t="str">
            <v>巢湖</v>
          </cell>
        </row>
        <row r="20">
          <cell r="S20" t="str">
            <v/>
          </cell>
          <cell r="T20" t="str">
            <v>保留</v>
          </cell>
          <cell r="U20" t="str">
            <v>—</v>
          </cell>
          <cell r="V20">
            <v>117.252</v>
          </cell>
          <cell r="W20">
            <v>31.5054</v>
          </cell>
          <cell r="X20" t="str">
            <v>十二五,十三五,十四五</v>
          </cell>
          <cell r="Y20" t="str">
            <v>有</v>
          </cell>
          <cell r="Z20" t="str">
            <v>固定站</v>
          </cell>
          <cell r="AA20">
            <v>2023</v>
          </cell>
          <cell r="AB20">
            <v>8</v>
          </cell>
          <cell r="AC20">
            <v>5</v>
          </cell>
          <cell r="AD20" t="str">
            <v>Ⅳ</v>
          </cell>
          <cell r="AE20" t="str">
            <v>Ⅴ</v>
          </cell>
          <cell r="AF20" t="str">
            <v>Ⅱ</v>
          </cell>
          <cell r="AG20" t="str">
            <v>溶解氧</v>
          </cell>
          <cell r="AH20" t="str">
            <v>溶解氧</v>
          </cell>
          <cell r="AI20" t="str">
            <v>-</v>
          </cell>
          <cell r="AJ20" t="str">
            <v>溶解氧</v>
          </cell>
          <cell r="AK20" t="str">
            <v>溶解氧</v>
          </cell>
          <cell r="AL20" t="str">
            <v>溶解氧、高锰酸盐指数、氨氮、总磷</v>
          </cell>
          <cell r="AM20" t="str">
            <v>2023-08-01</v>
          </cell>
          <cell r="AN20">
            <v>-1</v>
          </cell>
          <cell r="AO20">
            <v>31</v>
          </cell>
          <cell r="AP20">
            <v>-1</v>
          </cell>
          <cell r="AQ20">
            <v>-1</v>
          </cell>
          <cell r="AR20">
            <v>12.8</v>
          </cell>
          <cell r="AS20">
            <v>-1</v>
          </cell>
          <cell r="AT20">
            <v>-1</v>
          </cell>
          <cell r="AU20">
            <v>7</v>
          </cell>
          <cell r="AV20">
            <v>4.1</v>
          </cell>
          <cell r="AW20">
            <v>3.5</v>
          </cell>
          <cell r="AX20">
            <v>-1</v>
          </cell>
          <cell r="AY20">
            <v>-1</v>
          </cell>
          <cell r="AZ20">
            <v>0.21</v>
          </cell>
          <cell r="BA20">
            <v>0.061</v>
          </cell>
          <cell r="BB20">
            <v>0.9</v>
          </cell>
          <cell r="BC20">
            <v>-1</v>
          </cell>
          <cell r="BD20">
            <v>-1</v>
          </cell>
          <cell r="BE20">
            <v>-1</v>
          </cell>
          <cell r="BF20">
            <v>-1</v>
          </cell>
          <cell r="BG20">
            <v>-1</v>
          </cell>
          <cell r="BH20">
            <v>-1</v>
          </cell>
          <cell r="BI20">
            <v>-1</v>
          </cell>
          <cell r="BJ20">
            <v>-1</v>
          </cell>
          <cell r="BK20">
            <v>-1</v>
          </cell>
          <cell r="BL20">
            <v>-1</v>
          </cell>
          <cell r="BM20">
            <v>-1</v>
          </cell>
          <cell r="BN20">
            <v>-1</v>
          </cell>
          <cell r="BO20">
            <v>-1</v>
          </cell>
          <cell r="BP20">
            <v>-1</v>
          </cell>
          <cell r="BQ20">
            <v>-1</v>
          </cell>
          <cell r="BR20">
            <v>-1</v>
          </cell>
          <cell r="BS20">
            <v>26.7</v>
          </cell>
          <cell r="BT20">
            <v>-1</v>
          </cell>
          <cell r="BU20">
            <v>-1</v>
          </cell>
          <cell r="BV20">
            <v>-1</v>
          </cell>
          <cell r="BW20">
            <v>-1</v>
          </cell>
          <cell r="BX20">
            <v>-1</v>
          </cell>
          <cell r="BY20">
            <v>-1</v>
          </cell>
          <cell r="BZ20" t="str">
            <v/>
          </cell>
        </row>
        <row r="21">
          <cell r="B21" t="str">
            <v>施口</v>
          </cell>
          <cell r="C21" t="str">
            <v>巢湖流域</v>
          </cell>
          <cell r="D21" t="str">
            <v>安徽省</v>
          </cell>
          <cell r="E21" t="str">
            <v>合肥市</v>
          </cell>
          <cell r="F21" t="str">
            <v>合肥市</v>
          </cell>
          <cell r="G21" t="str">
            <v>包河区、肥东县、庐阳区、蜀山区、瑶海区</v>
          </cell>
          <cell r="H21" t="str">
            <v>安徽省</v>
          </cell>
          <cell r="I21" t="str">
            <v>合肥市</v>
          </cell>
          <cell r="J21" t="str">
            <v>入湖河流</v>
          </cell>
          <cell r="K21" t="str">
            <v>巢湖水系</v>
          </cell>
          <cell r="L21" t="str">
            <v>河流</v>
          </cell>
          <cell r="M21" t="str">
            <v>南淝河</v>
          </cell>
          <cell r="N21">
            <v>14510320004</v>
          </cell>
          <cell r="O21" t="str">
            <v>巢湖</v>
          </cell>
        </row>
        <row r="21">
          <cell r="Q21" t="str">
            <v>是</v>
          </cell>
        </row>
        <row r="21">
          <cell r="S21" t="str">
            <v>南淝河合肥景观娱乐用水区/南淝河大兴排污控制区/南淝河施口过渡区</v>
          </cell>
          <cell r="T21" t="str">
            <v>保留</v>
          </cell>
          <cell r="U21" t="str">
            <v>入湖口</v>
          </cell>
          <cell r="V21">
            <v>117.4049</v>
          </cell>
          <cell r="W21">
            <v>31.7096</v>
          </cell>
          <cell r="X21" t="str">
            <v>十一五,十二五,十三五,十四五</v>
          </cell>
          <cell r="Y21" t="str">
            <v>有</v>
          </cell>
          <cell r="Z21" t="str">
            <v>固定站</v>
          </cell>
          <cell r="AA21">
            <v>2023</v>
          </cell>
          <cell r="AB21">
            <v>8</v>
          </cell>
          <cell r="AC21">
            <v>7</v>
          </cell>
          <cell r="AD21" t="str">
            <v>Ⅳ</v>
          </cell>
          <cell r="AE21" t="str">
            <v>Ⅴ</v>
          </cell>
          <cell r="AF21" t="str">
            <v>Ⅴ</v>
          </cell>
          <cell r="AG21" t="str">
            <v>溶解氧</v>
          </cell>
          <cell r="AH21" t="str">
            <v>氨氮（0.2）、总磷（0.02）、溶解氧</v>
          </cell>
          <cell r="AI21" t="str">
            <v>总磷（0.6）、溶解氧</v>
          </cell>
          <cell r="AJ21" t="str">
            <v>溶解氧</v>
          </cell>
          <cell r="AK21" t="str">
            <v>溶解氧</v>
          </cell>
          <cell r="AL21" t="str">
            <v>总磷</v>
          </cell>
          <cell r="AM21" t="str">
            <v>2023-08-17</v>
          </cell>
          <cell r="AN21">
            <v>-1</v>
          </cell>
          <cell r="AO21">
            <v>32</v>
          </cell>
          <cell r="AP21">
            <v>-1</v>
          </cell>
          <cell r="AQ21">
            <v>-1</v>
          </cell>
          <cell r="AR21">
            <v>70.6</v>
          </cell>
          <cell r="AS21">
            <v>-1</v>
          </cell>
          <cell r="AT21">
            <v>-1</v>
          </cell>
          <cell r="AU21">
            <v>9</v>
          </cell>
          <cell r="AV21">
            <v>3.8</v>
          </cell>
          <cell r="AW21">
            <v>4.2</v>
          </cell>
          <cell r="AX21">
            <v>19.8</v>
          </cell>
          <cell r="AY21">
            <v>2.8</v>
          </cell>
          <cell r="AZ21">
            <v>0.38</v>
          </cell>
          <cell r="BA21">
            <v>0.179</v>
          </cell>
          <cell r="BB21">
            <v>3.05</v>
          </cell>
          <cell r="BC21">
            <v>-1</v>
          </cell>
          <cell r="BD21">
            <v>-1</v>
          </cell>
          <cell r="BE21">
            <v>-1</v>
          </cell>
          <cell r="BF21">
            <v>-1</v>
          </cell>
          <cell r="BG21">
            <v>-1</v>
          </cell>
          <cell r="BH21">
            <v>-1</v>
          </cell>
          <cell r="BI21">
            <v>-1</v>
          </cell>
          <cell r="BJ21">
            <v>-1</v>
          </cell>
          <cell r="BK21">
            <v>-1</v>
          </cell>
          <cell r="BL21">
            <v>-1</v>
          </cell>
          <cell r="BM21">
            <v>-1</v>
          </cell>
          <cell r="BN21">
            <v>-1</v>
          </cell>
          <cell r="BO21">
            <v>-1</v>
          </cell>
          <cell r="BP21">
            <v>-1</v>
          </cell>
          <cell r="BQ21">
            <v>-1</v>
          </cell>
          <cell r="BR21">
            <v>-1</v>
          </cell>
          <cell r="BS21">
            <v>57.1</v>
          </cell>
          <cell r="BT21">
            <v>-1</v>
          </cell>
          <cell r="BU21">
            <v>-1</v>
          </cell>
          <cell r="BV21">
            <v>-1</v>
          </cell>
          <cell r="BW21">
            <v>-1</v>
          </cell>
          <cell r="BX21">
            <v>-1</v>
          </cell>
          <cell r="BY21">
            <v>-1</v>
          </cell>
          <cell r="BZ21" t="str">
            <v/>
          </cell>
        </row>
        <row r="22">
          <cell r="B22" t="str">
            <v>靠近大坝</v>
          </cell>
          <cell r="C22" t="str">
            <v>巢湖流域</v>
          </cell>
          <cell r="D22" t="str">
            <v>安徽省</v>
          </cell>
          <cell r="E22" t="str">
            <v>合肥市</v>
          </cell>
          <cell r="F22" t="str">
            <v>合肥市</v>
          </cell>
          <cell r="G22" t="str">
            <v>庐阳区</v>
          </cell>
          <cell r="H22" t="str">
            <v>安徽省</v>
          </cell>
          <cell r="I22" t="str">
            <v>合肥市</v>
          </cell>
          <cell r="J22" t="str">
            <v>水库</v>
          </cell>
          <cell r="K22" t="str">
            <v>巢湖水系</v>
          </cell>
          <cell r="L22" t="str">
            <v>湖库</v>
          </cell>
          <cell r="M22" t="str">
            <v>董铺水库</v>
          </cell>
          <cell r="N22">
            <v>14510320014</v>
          </cell>
          <cell r="O22" t="str">
            <v>-</v>
          </cell>
        </row>
        <row r="22">
          <cell r="S22" t="str">
            <v>南淝河董铺水库水源保护区</v>
          </cell>
          <cell r="T22" t="str">
            <v>保留</v>
          </cell>
          <cell r="U22" t="str">
            <v>—</v>
          </cell>
          <cell r="V22">
            <v>117.1858</v>
          </cell>
          <cell r="W22">
            <v>31.8892</v>
          </cell>
          <cell r="X22" t="str">
            <v>十一五,十二五,十三五,十四五</v>
          </cell>
          <cell r="Y22" t="str">
            <v>有</v>
          </cell>
          <cell r="Z22" t="str">
            <v>浮船站</v>
          </cell>
          <cell r="AA22">
            <v>2023</v>
          </cell>
          <cell r="AB22">
            <v>8</v>
          </cell>
          <cell r="AC22">
            <v>6</v>
          </cell>
          <cell r="AD22" t="str">
            <v>Ⅱ</v>
          </cell>
          <cell r="AE22" t="str">
            <v>Ⅱ</v>
          </cell>
          <cell r="AF22" t="str">
            <v>Ⅱ</v>
          </cell>
          <cell r="AG22" t="str">
            <v>-</v>
          </cell>
          <cell r="AH22" t="str">
            <v>-</v>
          </cell>
          <cell r="AI22" t="str">
            <v>-</v>
          </cell>
          <cell r="AJ22" t="str">
            <v>溶解氧、高锰酸盐指数、总磷</v>
          </cell>
          <cell r="AK22" t="str">
            <v>溶解氧、高锰酸盐指数、总磷</v>
          </cell>
          <cell r="AL22" t="str">
            <v>高锰酸盐指数、总磷</v>
          </cell>
          <cell r="AM22" t="str">
            <v>2023-08-18</v>
          </cell>
          <cell r="AN22">
            <v>-1</v>
          </cell>
          <cell r="AO22">
            <v>30.8</v>
          </cell>
          <cell r="AP22">
            <v>-1</v>
          </cell>
          <cell r="AQ22">
            <v>-1</v>
          </cell>
          <cell r="AR22">
            <v>13.2</v>
          </cell>
          <cell r="AS22">
            <v>90</v>
          </cell>
          <cell r="AT22">
            <v>0.007</v>
          </cell>
          <cell r="AU22">
            <v>8</v>
          </cell>
          <cell r="AV22">
            <v>7.2</v>
          </cell>
          <cell r="AW22">
            <v>2.8</v>
          </cell>
          <cell r="AX22">
            <v>6</v>
          </cell>
          <cell r="AY22">
            <v>-1</v>
          </cell>
          <cell r="AZ22">
            <v>0.04</v>
          </cell>
          <cell r="BA22">
            <v>0.02</v>
          </cell>
          <cell r="BB22">
            <v>0.37</v>
          </cell>
          <cell r="BC22">
            <v>-1</v>
          </cell>
          <cell r="BD22">
            <v>-1</v>
          </cell>
          <cell r="BE22">
            <v>-1</v>
          </cell>
          <cell r="BF22">
            <v>-1</v>
          </cell>
          <cell r="BG22">
            <v>-1</v>
          </cell>
          <cell r="BH22">
            <v>-1</v>
          </cell>
          <cell r="BI22">
            <v>-1</v>
          </cell>
          <cell r="BJ22">
            <v>-1</v>
          </cell>
          <cell r="BK22">
            <v>-1</v>
          </cell>
          <cell r="BL22">
            <v>-1</v>
          </cell>
          <cell r="BM22">
            <v>-1</v>
          </cell>
          <cell r="BN22">
            <v>-1</v>
          </cell>
          <cell r="BO22">
            <v>-1</v>
          </cell>
          <cell r="BP22">
            <v>-1</v>
          </cell>
          <cell r="BQ22">
            <v>-1</v>
          </cell>
          <cell r="BR22">
            <v>-1</v>
          </cell>
          <cell r="BS22">
            <v>8.5</v>
          </cell>
          <cell r="BT22">
            <v>-1</v>
          </cell>
          <cell r="BU22">
            <v>-1</v>
          </cell>
          <cell r="BV22">
            <v>-1</v>
          </cell>
          <cell r="BW22">
            <v>-1</v>
          </cell>
          <cell r="BX22">
            <v>-1</v>
          </cell>
          <cell r="BY22">
            <v>-1</v>
          </cell>
          <cell r="BZ22" t="str">
            <v/>
          </cell>
        </row>
        <row r="23">
          <cell r="B23" t="str">
            <v>新河入湖区</v>
          </cell>
          <cell r="C23" t="str">
            <v>巢湖流域</v>
          </cell>
          <cell r="D23" t="str">
            <v>安徽省</v>
          </cell>
          <cell r="E23" t="str">
            <v>合肥市</v>
          </cell>
          <cell r="F23" t="str">
            <v>合肥市</v>
          </cell>
          <cell r="G23" t="str">
            <v>肥西县、庐江县</v>
          </cell>
          <cell r="H23" t="str">
            <v>安徽省</v>
          </cell>
          <cell r="I23" t="str">
            <v>合肥市</v>
          </cell>
          <cell r="J23" t="str">
            <v>湖泊</v>
          </cell>
          <cell r="K23" t="str">
            <v>巢湖水系</v>
          </cell>
          <cell r="L23" t="str">
            <v>湖库</v>
          </cell>
          <cell r="M23" t="str">
            <v>巢湖</v>
          </cell>
          <cell r="N23">
            <v>14510320008</v>
          </cell>
          <cell r="O23" t="str">
            <v>-</v>
          </cell>
        </row>
        <row r="23">
          <cell r="R23" t="str">
            <v>西半湖</v>
          </cell>
          <cell r="S23" t="str">
            <v>巢湖合肥饮用水源、景观娱乐用水区</v>
          </cell>
          <cell r="T23" t="str">
            <v>保留</v>
          </cell>
          <cell r="U23" t="str">
            <v>—</v>
          </cell>
          <cell r="V23">
            <v>117.3832</v>
          </cell>
          <cell r="W23">
            <v>31.5674</v>
          </cell>
          <cell r="X23" t="str">
            <v>十一五,十二五,十三五,十四五</v>
          </cell>
          <cell r="Y23" t="str">
            <v>有</v>
          </cell>
          <cell r="Z23" t="str">
            <v>浮船站</v>
          </cell>
          <cell r="AA23">
            <v>2023</v>
          </cell>
          <cell r="AB23">
            <v>8</v>
          </cell>
          <cell r="AC23">
            <v>6</v>
          </cell>
          <cell r="AD23" t="str">
            <v>Ⅴ</v>
          </cell>
          <cell r="AE23" t="str">
            <v>Ⅴ</v>
          </cell>
          <cell r="AF23" t="str">
            <v>Ⅴ</v>
          </cell>
          <cell r="AG23" t="str">
            <v>总磷（1.6）</v>
          </cell>
          <cell r="AH23" t="str">
            <v>总磷（1.3）</v>
          </cell>
          <cell r="AI23" t="str">
            <v>总磷（1.3）</v>
          </cell>
          <cell r="AJ23" t="str">
            <v>总磷</v>
          </cell>
          <cell r="AK23" t="str">
            <v>总磷</v>
          </cell>
          <cell r="AL23" t="str">
            <v>总磷</v>
          </cell>
          <cell r="AM23" t="str">
            <v>2023-08-15</v>
          </cell>
          <cell r="AN23">
            <v>-1</v>
          </cell>
          <cell r="AO23">
            <v>31.7</v>
          </cell>
          <cell r="AP23">
            <v>-1</v>
          </cell>
          <cell r="AQ23">
            <v>-1</v>
          </cell>
          <cell r="AR23">
            <v>33.2</v>
          </cell>
          <cell r="AS23">
            <v>25</v>
          </cell>
          <cell r="AT23">
            <v>0.046</v>
          </cell>
          <cell r="AU23">
            <v>8</v>
          </cell>
          <cell r="AV23">
            <v>8.6</v>
          </cell>
          <cell r="AW23">
            <v>5.5</v>
          </cell>
          <cell r="AX23">
            <v>20</v>
          </cell>
          <cell r="AY23">
            <v>-1</v>
          </cell>
          <cell r="AZ23">
            <v>0.03</v>
          </cell>
          <cell r="BA23">
            <v>0.128</v>
          </cell>
          <cell r="BB23">
            <v>1</v>
          </cell>
          <cell r="BC23">
            <v>-1</v>
          </cell>
          <cell r="BD23">
            <v>-1</v>
          </cell>
          <cell r="BE23">
            <v>-1</v>
          </cell>
          <cell r="BF23">
            <v>-1</v>
          </cell>
          <cell r="BG23">
            <v>-1</v>
          </cell>
          <cell r="BH23">
            <v>-1</v>
          </cell>
          <cell r="BI23">
            <v>-1</v>
          </cell>
          <cell r="BJ23">
            <v>-1</v>
          </cell>
          <cell r="BK23">
            <v>-1</v>
          </cell>
          <cell r="BL23">
            <v>-1</v>
          </cell>
          <cell r="BM23">
            <v>-1</v>
          </cell>
          <cell r="BN23">
            <v>-1</v>
          </cell>
          <cell r="BO23">
            <v>-1</v>
          </cell>
          <cell r="BP23">
            <v>-1</v>
          </cell>
          <cell r="BQ23">
            <v>-1</v>
          </cell>
          <cell r="BR23">
            <v>-1</v>
          </cell>
          <cell r="BS23">
            <v>53.6</v>
          </cell>
          <cell r="BT23">
            <v>-1</v>
          </cell>
          <cell r="BU23">
            <v>-1</v>
          </cell>
          <cell r="BV23">
            <v>-1</v>
          </cell>
          <cell r="BW23">
            <v>-1</v>
          </cell>
          <cell r="BX23">
            <v>-1</v>
          </cell>
          <cell r="BY23">
            <v>-1</v>
          </cell>
          <cell r="BZ23" t="str">
            <v/>
          </cell>
        </row>
        <row r="24">
          <cell r="B24" t="str">
            <v>西半湖湖心</v>
          </cell>
          <cell r="C24" t="str">
            <v>巢湖流域</v>
          </cell>
          <cell r="D24" t="str">
            <v>安徽省</v>
          </cell>
          <cell r="E24" t="str">
            <v>合肥市</v>
          </cell>
          <cell r="F24" t="str">
            <v>合肥市</v>
          </cell>
          <cell r="G24" t="str">
            <v>包河区、肥东县、肥西县</v>
          </cell>
          <cell r="H24" t="str">
            <v>安徽省</v>
          </cell>
          <cell r="I24" t="str">
            <v>合肥市</v>
          </cell>
          <cell r="J24" t="str">
            <v>湖泊</v>
          </cell>
          <cell r="K24" t="str">
            <v>巢湖水系</v>
          </cell>
          <cell r="L24" t="str">
            <v>湖库</v>
          </cell>
          <cell r="M24" t="str">
            <v>巢湖</v>
          </cell>
          <cell r="N24">
            <v>14510320008</v>
          </cell>
          <cell r="O24" t="str">
            <v>-</v>
          </cell>
        </row>
        <row r="24">
          <cell r="R24" t="str">
            <v>西半湖</v>
          </cell>
          <cell r="S24" t="str">
            <v>巢湖合肥饮用水源、景观娱乐用水区</v>
          </cell>
          <cell r="T24" t="str">
            <v>保留</v>
          </cell>
          <cell r="U24" t="str">
            <v>—</v>
          </cell>
          <cell r="V24">
            <v>117.3725</v>
          </cell>
          <cell r="W24">
            <v>31.6527</v>
          </cell>
          <cell r="X24" t="str">
            <v>十一五,十二五,十三五,十四五</v>
          </cell>
          <cell r="Y24" t="str">
            <v>有</v>
          </cell>
          <cell r="Z24" t="str">
            <v>浮船站</v>
          </cell>
          <cell r="AA24">
            <v>2023</v>
          </cell>
          <cell r="AB24">
            <v>8</v>
          </cell>
          <cell r="AC24">
            <v>6</v>
          </cell>
          <cell r="AD24" t="str">
            <v>Ⅴ</v>
          </cell>
          <cell r="AE24" t="str">
            <v>Ⅴ</v>
          </cell>
          <cell r="AF24" t="str">
            <v>Ⅴ</v>
          </cell>
          <cell r="AG24" t="str">
            <v>总磷（1.6）、高锰酸盐指数（0.02）</v>
          </cell>
          <cell r="AH24" t="str">
            <v>总磷（1.1）</v>
          </cell>
          <cell r="AI24" t="str">
            <v>总磷（1.4）</v>
          </cell>
          <cell r="AJ24" t="str">
            <v>总磷</v>
          </cell>
          <cell r="AK24" t="str">
            <v>总磷</v>
          </cell>
          <cell r="AL24" t="str">
            <v>总磷</v>
          </cell>
          <cell r="AM24" t="str">
            <v>2023-08-15</v>
          </cell>
          <cell r="AN24">
            <v>-1</v>
          </cell>
          <cell r="AO24">
            <v>30.8</v>
          </cell>
          <cell r="AP24">
            <v>-1</v>
          </cell>
          <cell r="AQ24">
            <v>-1</v>
          </cell>
          <cell r="AR24">
            <v>39.6</v>
          </cell>
          <cell r="AS24">
            <v>28</v>
          </cell>
          <cell r="AT24">
            <v>0.046</v>
          </cell>
          <cell r="AU24">
            <v>9</v>
          </cell>
          <cell r="AV24">
            <v>9.4</v>
          </cell>
          <cell r="AW24">
            <v>6.1</v>
          </cell>
          <cell r="AX24">
            <v>14.5</v>
          </cell>
          <cell r="AY24">
            <v>-1</v>
          </cell>
          <cell r="AZ24">
            <v>0.03</v>
          </cell>
          <cell r="BA24">
            <v>0.13</v>
          </cell>
          <cell r="BB24">
            <v>1.11</v>
          </cell>
          <cell r="BC24">
            <v>-1</v>
          </cell>
          <cell r="BD24">
            <v>-1</v>
          </cell>
          <cell r="BE24">
            <v>-1</v>
          </cell>
          <cell r="BF24">
            <v>-1</v>
          </cell>
          <cell r="BG24">
            <v>-1</v>
          </cell>
          <cell r="BH24">
            <v>-1</v>
          </cell>
          <cell r="BI24">
            <v>-1</v>
          </cell>
          <cell r="BJ24">
            <v>-1</v>
          </cell>
          <cell r="BK24">
            <v>-1</v>
          </cell>
          <cell r="BL24">
            <v>-1</v>
          </cell>
          <cell r="BM24">
            <v>-1</v>
          </cell>
          <cell r="BN24">
            <v>-1</v>
          </cell>
          <cell r="BO24">
            <v>-1</v>
          </cell>
          <cell r="BP24">
            <v>-1</v>
          </cell>
          <cell r="BQ24">
            <v>-1</v>
          </cell>
          <cell r="BR24">
            <v>-1</v>
          </cell>
          <cell r="BS24">
            <v>64.9</v>
          </cell>
          <cell r="BT24">
            <v>-1</v>
          </cell>
          <cell r="BU24">
            <v>-1</v>
          </cell>
          <cell r="BV24">
            <v>-1</v>
          </cell>
          <cell r="BW24">
            <v>-1</v>
          </cell>
          <cell r="BX24">
            <v>-1</v>
          </cell>
          <cell r="BY24">
            <v>-1</v>
          </cell>
          <cell r="BZ24" t="str">
            <v/>
          </cell>
        </row>
        <row r="25">
          <cell r="B25" t="str">
            <v>龟山</v>
          </cell>
          <cell r="C25" t="str">
            <v>巢湖流域</v>
          </cell>
          <cell r="D25" t="str">
            <v>安徽省</v>
          </cell>
          <cell r="E25" t="str">
            <v>合肥市</v>
          </cell>
          <cell r="F25" t="str">
            <v>合肥市</v>
          </cell>
          <cell r="G25" t="str">
            <v>巢湖市</v>
          </cell>
          <cell r="H25" t="str">
            <v>安徽省</v>
          </cell>
          <cell r="I25" t="str">
            <v>合肥市</v>
          </cell>
          <cell r="J25" t="str">
            <v>湖泊</v>
          </cell>
          <cell r="K25" t="str">
            <v>巢湖水系</v>
          </cell>
          <cell r="L25" t="str">
            <v>湖库</v>
          </cell>
          <cell r="M25" t="str">
            <v>巢湖</v>
          </cell>
          <cell r="N25">
            <v>14510320008</v>
          </cell>
          <cell r="O25" t="str">
            <v>-</v>
          </cell>
        </row>
        <row r="25">
          <cell r="R25" t="str">
            <v>东半湖</v>
          </cell>
          <cell r="S25" t="str">
            <v>巢湖巢湖市饮用水源、景观娱乐用水区</v>
          </cell>
          <cell r="T25" t="str">
            <v>调整</v>
          </cell>
          <cell r="U25" t="str">
            <v>—</v>
          </cell>
          <cell r="V25">
            <v>117.7559</v>
          </cell>
          <cell r="W25">
            <v>31.6019</v>
          </cell>
          <cell r="X25" t="str">
            <v>十一五,十二五,十三五,十四五</v>
          </cell>
          <cell r="Y25" t="str">
            <v>有</v>
          </cell>
          <cell r="Z25" t="str">
            <v>浮船站</v>
          </cell>
          <cell r="AA25">
            <v>2023</v>
          </cell>
          <cell r="AB25">
            <v>8</v>
          </cell>
          <cell r="AC25">
            <v>6</v>
          </cell>
          <cell r="AD25" t="str">
            <v>Ⅳ</v>
          </cell>
          <cell r="AE25" t="str">
            <v>Ⅳ</v>
          </cell>
          <cell r="AF25" t="str">
            <v>Ⅳ</v>
          </cell>
          <cell r="AG25" t="str">
            <v>总磷（0.2）</v>
          </cell>
          <cell r="AH25" t="str">
            <v>总磷（0.3）</v>
          </cell>
          <cell r="AI25" t="str">
            <v>总磷（0.3）</v>
          </cell>
          <cell r="AJ25" t="str">
            <v>总磷</v>
          </cell>
          <cell r="AK25" t="str">
            <v>总磷</v>
          </cell>
          <cell r="AL25" t="str">
            <v>总磷</v>
          </cell>
          <cell r="AM25" t="str">
            <v>2023-08-16</v>
          </cell>
          <cell r="AN25">
            <v>-1</v>
          </cell>
          <cell r="AO25">
            <v>30.8</v>
          </cell>
          <cell r="AP25">
            <v>-1</v>
          </cell>
          <cell r="AQ25">
            <v>-1</v>
          </cell>
          <cell r="AR25">
            <v>40.1</v>
          </cell>
          <cell r="AS25">
            <v>33</v>
          </cell>
          <cell r="AT25">
            <v>0.016</v>
          </cell>
          <cell r="AU25">
            <v>8</v>
          </cell>
          <cell r="AV25">
            <v>8.8</v>
          </cell>
          <cell r="AW25">
            <v>4.2</v>
          </cell>
          <cell r="AX25">
            <v>17.5</v>
          </cell>
          <cell r="AY25">
            <v>-1</v>
          </cell>
          <cell r="AZ25">
            <v>0.05</v>
          </cell>
          <cell r="BA25">
            <v>0.058</v>
          </cell>
          <cell r="BB25">
            <v>0.66</v>
          </cell>
          <cell r="BC25">
            <v>-1</v>
          </cell>
          <cell r="BD25">
            <v>-1</v>
          </cell>
          <cell r="BE25">
            <v>-1</v>
          </cell>
          <cell r="BF25">
            <v>-1</v>
          </cell>
          <cell r="BG25">
            <v>-1</v>
          </cell>
          <cell r="BH25">
            <v>-1</v>
          </cell>
          <cell r="BI25">
            <v>-1</v>
          </cell>
          <cell r="BJ25">
            <v>-1</v>
          </cell>
          <cell r="BK25">
            <v>-1</v>
          </cell>
          <cell r="BL25">
            <v>-1</v>
          </cell>
          <cell r="BM25">
            <v>-1</v>
          </cell>
          <cell r="BN25">
            <v>-1</v>
          </cell>
          <cell r="BO25">
            <v>-1</v>
          </cell>
          <cell r="BP25">
            <v>-1</v>
          </cell>
          <cell r="BQ25">
            <v>-1</v>
          </cell>
          <cell r="BR25">
            <v>-1</v>
          </cell>
          <cell r="BS25">
            <v>40.4</v>
          </cell>
          <cell r="BT25">
            <v>-1</v>
          </cell>
          <cell r="BU25">
            <v>-1</v>
          </cell>
          <cell r="BV25">
            <v>-1</v>
          </cell>
          <cell r="BW25">
            <v>-1</v>
          </cell>
          <cell r="BX25">
            <v>-1</v>
          </cell>
          <cell r="BY25">
            <v>-1</v>
          </cell>
          <cell r="BZ25" t="str">
            <v/>
          </cell>
        </row>
        <row r="26">
          <cell r="B26" t="str">
            <v>东半湖湖心</v>
          </cell>
          <cell r="C26" t="str">
            <v>巢湖流域</v>
          </cell>
          <cell r="D26" t="str">
            <v>安徽省</v>
          </cell>
          <cell r="E26" t="str">
            <v>合肥市</v>
          </cell>
          <cell r="F26" t="str">
            <v>合肥市</v>
          </cell>
          <cell r="G26" t="str">
            <v>巢湖市</v>
          </cell>
          <cell r="H26" t="str">
            <v>安徽省</v>
          </cell>
          <cell r="I26" t="str">
            <v>合肥市</v>
          </cell>
          <cell r="J26" t="str">
            <v>湖泊</v>
          </cell>
          <cell r="K26" t="str">
            <v>巢湖水系</v>
          </cell>
          <cell r="L26" t="str">
            <v>湖库</v>
          </cell>
          <cell r="M26" t="str">
            <v>巢湖</v>
          </cell>
          <cell r="N26">
            <v>14510320008</v>
          </cell>
          <cell r="O26" t="str">
            <v>-</v>
          </cell>
        </row>
        <row r="26">
          <cell r="R26" t="str">
            <v>东半湖</v>
          </cell>
          <cell r="S26" t="str">
            <v>巢湖湖区调水水源地保护区</v>
          </cell>
          <cell r="T26" t="str">
            <v>保留</v>
          </cell>
          <cell r="U26" t="str">
            <v>—</v>
          </cell>
          <cell r="V26">
            <v>117.62</v>
          </cell>
          <cell r="W26">
            <v>31.522</v>
          </cell>
          <cell r="X26" t="str">
            <v>十一五,十二五,十三五,十四五</v>
          </cell>
          <cell r="Y26" t="str">
            <v>有</v>
          </cell>
          <cell r="Z26" t="str">
            <v>浮船站</v>
          </cell>
          <cell r="AA26">
            <v>2023</v>
          </cell>
          <cell r="AB26">
            <v>8</v>
          </cell>
          <cell r="AC26">
            <v>6</v>
          </cell>
          <cell r="AD26" t="str">
            <v>Ⅲ</v>
          </cell>
          <cell r="AE26" t="str">
            <v>Ⅳ</v>
          </cell>
          <cell r="AF26" t="str">
            <v>Ⅳ</v>
          </cell>
          <cell r="AG26" t="str">
            <v>-</v>
          </cell>
          <cell r="AH26" t="str">
            <v>总磷（0.4）</v>
          </cell>
          <cell r="AI26" t="str">
            <v>总磷（0.6）</v>
          </cell>
          <cell r="AJ26" t="str">
            <v>化学需氧量、高锰酸盐指数、总磷</v>
          </cell>
          <cell r="AK26" t="str">
            <v>总磷</v>
          </cell>
          <cell r="AL26" t="str">
            <v>总磷</v>
          </cell>
          <cell r="AM26" t="str">
            <v>2023-08-16</v>
          </cell>
          <cell r="AN26">
            <v>-1</v>
          </cell>
          <cell r="AO26">
            <v>30.9</v>
          </cell>
          <cell r="AP26">
            <v>-1</v>
          </cell>
          <cell r="AQ26">
            <v>-1</v>
          </cell>
          <cell r="AR26">
            <v>38</v>
          </cell>
          <cell r="AS26">
            <v>57</v>
          </cell>
          <cell r="AT26">
            <v>0.033</v>
          </cell>
          <cell r="AU26">
            <v>9</v>
          </cell>
          <cell r="AV26">
            <v>9</v>
          </cell>
          <cell r="AW26">
            <v>5.2</v>
          </cell>
          <cell r="AX26">
            <v>17</v>
          </cell>
          <cell r="AY26">
            <v>-1</v>
          </cell>
          <cell r="AZ26">
            <v>0.03</v>
          </cell>
          <cell r="BA26">
            <v>0.049</v>
          </cell>
          <cell r="BB26">
            <v>0.63</v>
          </cell>
          <cell r="BC26">
            <v>-1</v>
          </cell>
          <cell r="BD26">
            <v>-1</v>
          </cell>
          <cell r="BE26">
            <v>-1</v>
          </cell>
          <cell r="BF26">
            <v>-1</v>
          </cell>
          <cell r="BG26">
            <v>-1</v>
          </cell>
          <cell r="BH26">
            <v>-1</v>
          </cell>
          <cell r="BI26">
            <v>-1</v>
          </cell>
          <cell r="BJ26">
            <v>-1</v>
          </cell>
          <cell r="BK26">
            <v>-1</v>
          </cell>
          <cell r="BL26">
            <v>-1</v>
          </cell>
          <cell r="BM26">
            <v>-1</v>
          </cell>
          <cell r="BN26">
            <v>-1</v>
          </cell>
          <cell r="BO26">
            <v>-1</v>
          </cell>
          <cell r="BP26">
            <v>-1</v>
          </cell>
          <cell r="BQ26">
            <v>-1</v>
          </cell>
          <cell r="BR26">
            <v>-1</v>
          </cell>
          <cell r="BS26">
            <v>17.4</v>
          </cell>
          <cell r="BT26">
            <v>-1</v>
          </cell>
          <cell r="BU26">
            <v>-1</v>
          </cell>
          <cell r="BV26">
            <v>-1</v>
          </cell>
          <cell r="BW26">
            <v>-1</v>
          </cell>
          <cell r="BX26">
            <v>-1</v>
          </cell>
          <cell r="BY26">
            <v>-1</v>
          </cell>
          <cell r="BZ26" t="str">
            <v/>
          </cell>
        </row>
        <row r="27">
          <cell r="B27" t="str">
            <v>忠庙</v>
          </cell>
          <cell r="C27" t="str">
            <v>巢湖流域</v>
          </cell>
          <cell r="D27" t="str">
            <v>安徽省</v>
          </cell>
          <cell r="E27" t="str">
            <v>合肥市</v>
          </cell>
          <cell r="F27" t="str">
            <v>合肥市</v>
          </cell>
          <cell r="G27" t="str">
            <v>巢湖市</v>
          </cell>
          <cell r="H27" t="str">
            <v>安徽省</v>
          </cell>
          <cell r="I27" t="str">
            <v>合肥市</v>
          </cell>
          <cell r="J27" t="str">
            <v>湖泊</v>
          </cell>
          <cell r="K27" t="str">
            <v>巢湖水系</v>
          </cell>
          <cell r="L27" t="str">
            <v>湖库</v>
          </cell>
          <cell r="M27" t="str">
            <v>巢湖</v>
          </cell>
          <cell r="N27">
            <v>14510320008</v>
          </cell>
          <cell r="O27" t="str">
            <v>-</v>
          </cell>
        </row>
        <row r="27">
          <cell r="R27" t="str">
            <v>东半湖</v>
          </cell>
          <cell r="S27" t="str">
            <v>巢湖居巢中庙景观娱乐、渔业用水区</v>
          </cell>
          <cell r="T27" t="str">
            <v>保留</v>
          </cell>
          <cell r="U27" t="str">
            <v>—</v>
          </cell>
          <cell r="V27">
            <v>117.4696</v>
          </cell>
          <cell r="W27">
            <v>31.5658</v>
          </cell>
          <cell r="X27" t="str">
            <v>十一五,十二五,十三五,十四五</v>
          </cell>
          <cell r="Y27" t="str">
            <v>有</v>
          </cell>
          <cell r="Z27" t="str">
            <v>浮船站</v>
          </cell>
          <cell r="AA27">
            <v>2023</v>
          </cell>
          <cell r="AB27">
            <v>8</v>
          </cell>
          <cell r="AC27">
            <v>6</v>
          </cell>
          <cell r="AD27" t="str">
            <v>Ⅴ</v>
          </cell>
          <cell r="AE27" t="str">
            <v>Ⅳ</v>
          </cell>
          <cell r="AF27" t="str">
            <v>Ⅳ</v>
          </cell>
          <cell r="AG27" t="str">
            <v>总磷（1.0）</v>
          </cell>
          <cell r="AH27" t="str">
            <v>总磷（0.9）</v>
          </cell>
          <cell r="AI27" t="str">
            <v>总磷（0.8）、高锰酸盐指数（0.08）</v>
          </cell>
          <cell r="AJ27" t="str">
            <v>总磷</v>
          </cell>
          <cell r="AK27" t="str">
            <v>总磷</v>
          </cell>
          <cell r="AL27" t="str">
            <v>总磷、高锰酸盐指数</v>
          </cell>
          <cell r="AM27" t="str">
            <v>2023-08-15</v>
          </cell>
          <cell r="AN27">
            <v>-1</v>
          </cell>
          <cell r="AO27">
            <v>30.6</v>
          </cell>
          <cell r="AP27">
            <v>-1</v>
          </cell>
          <cell r="AQ27">
            <v>-1</v>
          </cell>
          <cell r="AR27">
            <v>37.2</v>
          </cell>
          <cell r="AS27">
            <v>44</v>
          </cell>
          <cell r="AT27">
            <v>0.072</v>
          </cell>
          <cell r="AU27">
            <v>9</v>
          </cell>
          <cell r="AV27">
            <v>9.5</v>
          </cell>
          <cell r="AW27">
            <v>5.9</v>
          </cell>
          <cell r="AX27">
            <v>17.5</v>
          </cell>
          <cell r="AY27">
            <v>-1</v>
          </cell>
          <cell r="AZ27">
            <v>0.04</v>
          </cell>
          <cell r="BA27">
            <v>0.101</v>
          </cell>
          <cell r="BB27">
            <v>0.97</v>
          </cell>
          <cell r="BC27">
            <v>-1</v>
          </cell>
          <cell r="BD27">
            <v>-1</v>
          </cell>
          <cell r="BE27">
            <v>-1</v>
          </cell>
          <cell r="BF27">
            <v>-1</v>
          </cell>
          <cell r="BG27">
            <v>-1</v>
          </cell>
          <cell r="BH27">
            <v>-1</v>
          </cell>
          <cell r="BI27">
            <v>-1</v>
          </cell>
          <cell r="BJ27">
            <v>-1</v>
          </cell>
          <cell r="BK27">
            <v>-1</v>
          </cell>
          <cell r="BL27">
            <v>-1</v>
          </cell>
          <cell r="BM27">
            <v>-1</v>
          </cell>
          <cell r="BN27">
            <v>-1</v>
          </cell>
          <cell r="BO27">
            <v>-1</v>
          </cell>
          <cell r="BP27">
            <v>-1</v>
          </cell>
          <cell r="BQ27">
            <v>-1</v>
          </cell>
          <cell r="BR27">
            <v>-1</v>
          </cell>
          <cell r="BS27">
            <v>41.8</v>
          </cell>
          <cell r="BT27">
            <v>-1</v>
          </cell>
          <cell r="BU27">
            <v>-1</v>
          </cell>
          <cell r="BV27">
            <v>-1</v>
          </cell>
          <cell r="BW27">
            <v>-1</v>
          </cell>
          <cell r="BX27">
            <v>-1</v>
          </cell>
          <cell r="BY27">
            <v>-1</v>
          </cell>
          <cell r="BZ27" t="str">
            <v/>
          </cell>
        </row>
        <row r="28">
          <cell r="B28" t="str">
            <v>兆河入湖区</v>
          </cell>
          <cell r="C28" t="str">
            <v>巢湖流域</v>
          </cell>
          <cell r="D28" t="str">
            <v>安徽省</v>
          </cell>
          <cell r="E28" t="str">
            <v>合肥市</v>
          </cell>
          <cell r="F28" t="str">
            <v>合肥市</v>
          </cell>
          <cell r="G28" t="str">
            <v>巢湖市</v>
          </cell>
          <cell r="H28" t="str">
            <v>安徽省</v>
          </cell>
          <cell r="I28" t="str">
            <v>合肥市</v>
          </cell>
          <cell r="J28" t="str">
            <v>湖泊</v>
          </cell>
          <cell r="K28" t="str">
            <v>巢湖水系</v>
          </cell>
          <cell r="L28" t="str">
            <v>湖库</v>
          </cell>
          <cell r="M28" t="str">
            <v>巢湖</v>
          </cell>
          <cell r="N28">
            <v>14510320008</v>
          </cell>
          <cell r="O28" t="str">
            <v>-</v>
          </cell>
        </row>
        <row r="28">
          <cell r="R28" t="str">
            <v>东半湖</v>
          </cell>
          <cell r="S28" t="str">
            <v>巢湖湖区调水水源地保护区</v>
          </cell>
          <cell r="T28" t="str">
            <v>保留</v>
          </cell>
          <cell r="U28" t="str">
            <v>—</v>
          </cell>
          <cell r="V28">
            <v>117.5605</v>
          </cell>
          <cell r="W28">
            <v>31.4726</v>
          </cell>
          <cell r="X28" t="str">
            <v>十一五,十二五,十三五,十四五</v>
          </cell>
          <cell r="Y28" t="str">
            <v>有</v>
          </cell>
          <cell r="Z28" t="str">
            <v>浮船站</v>
          </cell>
          <cell r="AA28">
            <v>2023</v>
          </cell>
          <cell r="AB28">
            <v>8</v>
          </cell>
          <cell r="AC28">
            <v>6</v>
          </cell>
          <cell r="AD28" t="str">
            <v>Ⅳ</v>
          </cell>
          <cell r="AE28" t="str">
            <v>Ⅳ</v>
          </cell>
          <cell r="AF28" t="str">
            <v>Ⅴ</v>
          </cell>
          <cell r="AG28" t="str">
            <v>总磷（0.2）</v>
          </cell>
          <cell r="AH28" t="str">
            <v>总磷（0.4）</v>
          </cell>
          <cell r="AI28" t="str">
            <v>总磷（1.4）</v>
          </cell>
          <cell r="AJ28" t="str">
            <v>总磷</v>
          </cell>
          <cell r="AK28" t="str">
            <v>总磷</v>
          </cell>
          <cell r="AL28" t="str">
            <v>总磷</v>
          </cell>
          <cell r="AM28" t="str">
            <v>2023-08-16</v>
          </cell>
          <cell r="AN28">
            <v>-1</v>
          </cell>
          <cell r="AO28">
            <v>30.3</v>
          </cell>
          <cell r="AP28">
            <v>-1</v>
          </cell>
          <cell r="AQ28">
            <v>-1</v>
          </cell>
          <cell r="AR28">
            <v>42</v>
          </cell>
          <cell r="AS28">
            <v>55</v>
          </cell>
          <cell r="AT28">
            <v>0.024</v>
          </cell>
          <cell r="AU28">
            <v>9</v>
          </cell>
          <cell r="AV28">
            <v>8.8</v>
          </cell>
          <cell r="AW28">
            <v>5.2</v>
          </cell>
          <cell r="AX28">
            <v>19</v>
          </cell>
          <cell r="AY28">
            <v>-1</v>
          </cell>
          <cell r="AZ28">
            <v>0.06</v>
          </cell>
          <cell r="BA28">
            <v>0.061</v>
          </cell>
          <cell r="BB28">
            <v>1.05</v>
          </cell>
          <cell r="BC28">
            <v>-1</v>
          </cell>
          <cell r="BD28">
            <v>-1</v>
          </cell>
          <cell r="BE28">
            <v>-1</v>
          </cell>
          <cell r="BF28">
            <v>-1</v>
          </cell>
          <cell r="BG28">
            <v>-1</v>
          </cell>
          <cell r="BH28">
            <v>-1</v>
          </cell>
          <cell r="BI28">
            <v>-1</v>
          </cell>
          <cell r="BJ28">
            <v>-1</v>
          </cell>
          <cell r="BK28">
            <v>-1</v>
          </cell>
          <cell r="BL28">
            <v>-1</v>
          </cell>
          <cell r="BM28">
            <v>-1</v>
          </cell>
          <cell r="BN28">
            <v>-1</v>
          </cell>
          <cell r="BO28">
            <v>-1</v>
          </cell>
          <cell r="BP28">
            <v>-1</v>
          </cell>
          <cell r="BQ28">
            <v>-1</v>
          </cell>
          <cell r="BR28">
            <v>-1</v>
          </cell>
          <cell r="BS28">
            <v>43.8</v>
          </cell>
          <cell r="BT28">
            <v>-1</v>
          </cell>
          <cell r="BU28">
            <v>-1</v>
          </cell>
          <cell r="BV28">
            <v>-1</v>
          </cell>
          <cell r="BW28">
            <v>-1</v>
          </cell>
          <cell r="BX28">
            <v>-1</v>
          </cell>
          <cell r="BY28">
            <v>-1</v>
          </cell>
          <cell r="BZ28" t="str">
            <v/>
          </cell>
        </row>
        <row r="29">
          <cell r="B29" t="str">
            <v>双桥河入湖口</v>
          </cell>
          <cell r="C29" t="str">
            <v>巢湖流域</v>
          </cell>
          <cell r="D29" t="str">
            <v>安徽省</v>
          </cell>
          <cell r="E29" t="str">
            <v>合肥市</v>
          </cell>
          <cell r="F29" t="str">
            <v>合肥市</v>
          </cell>
          <cell r="G29" t="str">
            <v>巢湖市</v>
          </cell>
          <cell r="H29" t="str">
            <v>安徽省</v>
          </cell>
          <cell r="I29" t="str">
            <v>合肥市</v>
          </cell>
          <cell r="J29" t="str">
            <v>入湖河流</v>
          </cell>
          <cell r="K29" t="str">
            <v>巢湖水系</v>
          </cell>
          <cell r="L29" t="str">
            <v>河流</v>
          </cell>
          <cell r="M29" t="str">
            <v>双桥河</v>
          </cell>
          <cell r="N29">
            <v>14510320005</v>
          </cell>
          <cell r="O29" t="str">
            <v>巢湖</v>
          </cell>
        </row>
        <row r="29">
          <cell r="Q29" t="str">
            <v>是</v>
          </cell>
        </row>
        <row r="29">
          <cell r="S29" t="str">
            <v/>
          </cell>
          <cell r="T29" t="str">
            <v>保留</v>
          </cell>
          <cell r="U29" t="str">
            <v>入湖口</v>
          </cell>
          <cell r="V29">
            <v>117.8296</v>
          </cell>
          <cell r="W29">
            <v>31.6033</v>
          </cell>
          <cell r="X29" t="str">
            <v>十三五,十四五</v>
          </cell>
          <cell r="Y29" t="str">
            <v>有</v>
          </cell>
          <cell r="Z29" t="str">
            <v>固定站</v>
          </cell>
          <cell r="AA29">
            <v>2023</v>
          </cell>
          <cell r="AB29">
            <v>8</v>
          </cell>
          <cell r="AC29">
            <v>6</v>
          </cell>
          <cell r="AD29" t="str">
            <v>Ⅳ</v>
          </cell>
          <cell r="AE29" t="str">
            <v>Ⅳ</v>
          </cell>
          <cell r="AF29" t="str">
            <v>Ⅲ</v>
          </cell>
          <cell r="AG29" t="str">
            <v>化学需氧量（0.2）</v>
          </cell>
          <cell r="AH29" t="str">
            <v>溶解氧</v>
          </cell>
          <cell r="AI29" t="str">
            <v>-</v>
          </cell>
          <cell r="AJ29" t="str">
            <v>化学需氧量</v>
          </cell>
          <cell r="AK29" t="str">
            <v>溶解氧</v>
          </cell>
          <cell r="AL29" t="str">
            <v>高锰酸盐指数</v>
          </cell>
          <cell r="AM29" t="str">
            <v>2023-08-15</v>
          </cell>
          <cell r="AN29">
            <v>-1</v>
          </cell>
          <cell r="AO29">
            <v>30.9</v>
          </cell>
          <cell r="AP29">
            <v>-1</v>
          </cell>
          <cell r="AQ29">
            <v>-1</v>
          </cell>
          <cell r="AR29">
            <v>44.8</v>
          </cell>
          <cell r="AS29">
            <v>-1</v>
          </cell>
          <cell r="AT29">
            <v>-1</v>
          </cell>
          <cell r="AU29">
            <v>8</v>
          </cell>
          <cell r="AV29">
            <v>7.6</v>
          </cell>
          <cell r="AW29">
            <v>4.1</v>
          </cell>
          <cell r="AX29">
            <v>25</v>
          </cell>
          <cell r="AY29">
            <v>-1</v>
          </cell>
          <cell r="AZ29">
            <v>0.28</v>
          </cell>
          <cell r="BA29">
            <v>0.078</v>
          </cell>
          <cell r="BB29">
            <v>1.71</v>
          </cell>
          <cell r="BC29">
            <v>-1</v>
          </cell>
          <cell r="BD29">
            <v>-1</v>
          </cell>
          <cell r="BE29">
            <v>-1</v>
          </cell>
          <cell r="BF29">
            <v>-1</v>
          </cell>
          <cell r="BG29">
            <v>-1</v>
          </cell>
          <cell r="BH29">
            <v>-1</v>
          </cell>
          <cell r="BI29">
            <v>-1</v>
          </cell>
          <cell r="BJ29">
            <v>-1</v>
          </cell>
          <cell r="BK29">
            <v>-1</v>
          </cell>
          <cell r="BL29">
            <v>-1</v>
          </cell>
          <cell r="BM29">
            <v>-1</v>
          </cell>
          <cell r="BN29">
            <v>-1</v>
          </cell>
          <cell r="BO29">
            <v>-1</v>
          </cell>
          <cell r="BP29">
            <v>-1</v>
          </cell>
          <cell r="BQ29">
            <v>-1</v>
          </cell>
          <cell r="BR29">
            <v>-1</v>
          </cell>
          <cell r="BS29">
            <v>31.6</v>
          </cell>
          <cell r="BT29">
            <v>-1</v>
          </cell>
          <cell r="BU29">
            <v>-1</v>
          </cell>
          <cell r="BV29">
            <v>-1</v>
          </cell>
          <cell r="BW29">
            <v>-1</v>
          </cell>
          <cell r="BX29">
            <v>-1</v>
          </cell>
          <cell r="BY29">
            <v>-1</v>
          </cell>
          <cell r="BZ29" t="str">
            <v/>
          </cell>
        </row>
        <row r="30">
          <cell r="B30" t="str">
            <v>庐江缺口</v>
          </cell>
          <cell r="C30" t="str">
            <v>巢湖流域</v>
          </cell>
          <cell r="D30" t="str">
            <v>安徽省</v>
          </cell>
          <cell r="E30" t="str">
            <v>合肥市</v>
          </cell>
          <cell r="F30" t="str">
            <v>合肥市</v>
          </cell>
          <cell r="G30" t="str">
            <v>庐江县</v>
          </cell>
          <cell r="H30" t="str">
            <v>安徽省</v>
          </cell>
          <cell r="I30" t="str">
            <v>合肥市</v>
          </cell>
          <cell r="J30" t="str">
            <v>入湖河流</v>
          </cell>
          <cell r="K30" t="str">
            <v>巢湖水系</v>
          </cell>
          <cell r="L30" t="str">
            <v>河流</v>
          </cell>
          <cell r="M30" t="str">
            <v>兆河</v>
          </cell>
          <cell r="N30">
            <v>14510320002</v>
          </cell>
          <cell r="O30" t="str">
            <v>巢湖</v>
          </cell>
        </row>
        <row r="30">
          <cell r="S30" t="str">
            <v/>
          </cell>
          <cell r="T30" t="str">
            <v>保留</v>
          </cell>
          <cell r="U30" t="str">
            <v>—</v>
          </cell>
          <cell r="V30">
            <v>117.4355</v>
          </cell>
          <cell r="W30">
            <v>31.1618</v>
          </cell>
          <cell r="X30" t="str">
            <v>十三五,十四五</v>
          </cell>
          <cell r="Y30" t="str">
            <v>有</v>
          </cell>
          <cell r="Z30" t="str">
            <v>固定站</v>
          </cell>
          <cell r="AA30">
            <v>2023</v>
          </cell>
          <cell r="AB30">
            <v>8</v>
          </cell>
          <cell r="AC30">
            <v>6</v>
          </cell>
          <cell r="AD30" t="str">
            <v>Ⅳ</v>
          </cell>
          <cell r="AE30" t="str">
            <v>Ⅴ</v>
          </cell>
          <cell r="AF30" t="str">
            <v>Ⅲ</v>
          </cell>
          <cell r="AG30" t="str">
            <v>化学需氧量（0.4）、溶解氧</v>
          </cell>
          <cell r="AH30" t="str">
            <v>化学需氧量（0.08）、高锰酸盐指数（0.02）、溶解氧</v>
          </cell>
          <cell r="AI30" t="str">
            <v>-</v>
          </cell>
          <cell r="AJ30" t="str">
            <v>化学需氧量、溶解氧</v>
          </cell>
          <cell r="AK30" t="str">
            <v>溶解氧</v>
          </cell>
          <cell r="AL30" t="str">
            <v>溶解氧、五日生化需氧量、氨氮、总磷</v>
          </cell>
          <cell r="AM30" t="str">
            <v>2023-08-07</v>
          </cell>
          <cell r="AN30">
            <v>-1</v>
          </cell>
          <cell r="AO30">
            <v>31.9</v>
          </cell>
          <cell r="AP30">
            <v>-1</v>
          </cell>
          <cell r="AQ30">
            <v>-1</v>
          </cell>
          <cell r="AR30">
            <v>32.2</v>
          </cell>
          <cell r="AS30">
            <v>-1</v>
          </cell>
          <cell r="AT30">
            <v>-1</v>
          </cell>
          <cell r="AU30">
            <v>7</v>
          </cell>
          <cell r="AV30">
            <v>4.3</v>
          </cell>
          <cell r="AW30">
            <v>4.9</v>
          </cell>
          <cell r="AX30">
            <v>27.8</v>
          </cell>
          <cell r="AY30">
            <v>-1</v>
          </cell>
          <cell r="AZ30">
            <v>0.64</v>
          </cell>
          <cell r="BA30">
            <v>0.125</v>
          </cell>
          <cell r="BB30">
            <v>1.44</v>
          </cell>
          <cell r="BC30">
            <v>-1</v>
          </cell>
          <cell r="BD30">
            <v>-1</v>
          </cell>
          <cell r="BE30">
            <v>-1</v>
          </cell>
          <cell r="BF30">
            <v>-1</v>
          </cell>
          <cell r="BG30">
            <v>-1</v>
          </cell>
          <cell r="BH30">
            <v>-1</v>
          </cell>
          <cell r="BI30">
            <v>-1</v>
          </cell>
          <cell r="BJ30">
            <v>-1</v>
          </cell>
          <cell r="BK30">
            <v>-1</v>
          </cell>
          <cell r="BL30">
            <v>-1</v>
          </cell>
          <cell r="BM30">
            <v>-1</v>
          </cell>
          <cell r="BN30">
            <v>-1</v>
          </cell>
          <cell r="BO30">
            <v>-1</v>
          </cell>
          <cell r="BP30">
            <v>-1</v>
          </cell>
          <cell r="BQ30">
            <v>-1</v>
          </cell>
          <cell r="BR30">
            <v>-1</v>
          </cell>
          <cell r="BS30">
            <v>36.6</v>
          </cell>
          <cell r="BT30">
            <v>-1</v>
          </cell>
          <cell r="BU30">
            <v>-1</v>
          </cell>
          <cell r="BV30">
            <v>-1</v>
          </cell>
          <cell r="BW30">
            <v>-1</v>
          </cell>
          <cell r="BX30">
            <v>-1</v>
          </cell>
          <cell r="BY30">
            <v>-1</v>
          </cell>
          <cell r="BZ30" t="str">
            <v/>
          </cell>
        </row>
        <row r="31">
          <cell r="B31" t="str">
            <v>杨柳村</v>
          </cell>
          <cell r="C31" t="str">
            <v>巢湖流域</v>
          </cell>
          <cell r="D31" t="str">
            <v>安徽省</v>
          </cell>
          <cell r="E31" t="str">
            <v>合肥市</v>
          </cell>
          <cell r="F31" t="str">
            <v>合肥市</v>
          </cell>
          <cell r="G31" t="str">
            <v>庐江县</v>
          </cell>
          <cell r="H31" t="str">
            <v>安徽省</v>
          </cell>
          <cell r="I31" t="str">
            <v>合肥市</v>
          </cell>
          <cell r="J31" t="str">
            <v>二级</v>
          </cell>
          <cell r="K31" t="str">
            <v>巢湖水系</v>
          </cell>
          <cell r="L31" t="str">
            <v>河流</v>
          </cell>
          <cell r="M31" t="str">
            <v>西河</v>
          </cell>
          <cell r="N31">
            <v>14510320016</v>
          </cell>
          <cell r="O31" t="str">
            <v>裕溪河</v>
          </cell>
        </row>
        <row r="31">
          <cell r="S31" t="str">
            <v/>
          </cell>
          <cell r="T31" t="str">
            <v>新增</v>
          </cell>
          <cell r="U31" t="str">
            <v>市界（合肥市-芜湖市）</v>
          </cell>
          <cell r="V31">
            <v>117.5522</v>
          </cell>
          <cell r="W31">
            <v>31.1525</v>
          </cell>
          <cell r="X31" t="str">
            <v>十四五</v>
          </cell>
          <cell r="Y31" t="str">
            <v>没有</v>
          </cell>
          <cell r="Z31" t="str">
            <v>-</v>
          </cell>
          <cell r="AA31">
            <v>2023</v>
          </cell>
          <cell r="AB31">
            <v>8</v>
          </cell>
          <cell r="AC31">
            <v>6</v>
          </cell>
          <cell r="AD31" t="str">
            <v>Ⅳ</v>
          </cell>
          <cell r="AE31" t="str">
            <v>Ⅳ</v>
          </cell>
          <cell r="AF31" t="str">
            <v>Ⅲ</v>
          </cell>
          <cell r="AG31" t="str">
            <v>溶解氧</v>
          </cell>
          <cell r="AH31" t="str">
            <v>溶解氧</v>
          </cell>
          <cell r="AI31" t="str">
            <v>-</v>
          </cell>
          <cell r="AJ31" t="str">
            <v>溶解氧</v>
          </cell>
          <cell r="AK31" t="str">
            <v>溶解氧</v>
          </cell>
          <cell r="AL31" t="str">
            <v>溶解氧</v>
          </cell>
          <cell r="AM31" t="str">
            <v>2023-08-08</v>
          </cell>
          <cell r="AN31">
            <v>-1</v>
          </cell>
          <cell r="AO31">
            <v>32.4</v>
          </cell>
          <cell r="AP31">
            <v>-1</v>
          </cell>
          <cell r="AQ31">
            <v>-1</v>
          </cell>
          <cell r="AR31">
            <v>31.6</v>
          </cell>
          <cell r="AS31">
            <v>-1</v>
          </cell>
          <cell r="AT31">
            <v>-1</v>
          </cell>
          <cell r="AU31">
            <v>7</v>
          </cell>
          <cell r="AV31">
            <v>3.5</v>
          </cell>
          <cell r="AW31">
            <v>3.8</v>
          </cell>
          <cell r="AX31">
            <v>17.5</v>
          </cell>
          <cell r="AY31">
            <v>-1</v>
          </cell>
          <cell r="AZ31">
            <v>0.24</v>
          </cell>
          <cell r="BA31">
            <v>0.105</v>
          </cell>
          <cell r="BB31">
            <v>1.31</v>
          </cell>
          <cell r="BC31">
            <v>-1</v>
          </cell>
          <cell r="BD31">
            <v>-1</v>
          </cell>
          <cell r="BE31">
            <v>-1</v>
          </cell>
          <cell r="BF31">
            <v>-1</v>
          </cell>
          <cell r="BG31">
            <v>-1</v>
          </cell>
          <cell r="BH31">
            <v>-1</v>
          </cell>
          <cell r="BI31">
            <v>-1</v>
          </cell>
          <cell r="BJ31">
            <v>-1</v>
          </cell>
          <cell r="BK31">
            <v>-1</v>
          </cell>
          <cell r="BL31">
            <v>-1</v>
          </cell>
          <cell r="BM31">
            <v>-1</v>
          </cell>
          <cell r="BN31">
            <v>-1</v>
          </cell>
          <cell r="BO31">
            <v>-1</v>
          </cell>
          <cell r="BP31">
            <v>-1</v>
          </cell>
          <cell r="BQ31">
            <v>-1</v>
          </cell>
          <cell r="BR31">
            <v>-1</v>
          </cell>
          <cell r="BS31">
            <v>29.5</v>
          </cell>
          <cell r="BT31">
            <v>-1</v>
          </cell>
          <cell r="BU31">
            <v>-1</v>
          </cell>
          <cell r="BV31">
            <v>-1</v>
          </cell>
          <cell r="BW31">
            <v>-1</v>
          </cell>
          <cell r="BX31">
            <v>-1</v>
          </cell>
          <cell r="BY31">
            <v>-1</v>
          </cell>
          <cell r="BZ31" t="str">
            <v/>
          </cell>
        </row>
        <row r="32">
          <cell r="B32" t="str">
            <v>南淝河闸上</v>
          </cell>
          <cell r="C32" t="str">
            <v>淮河流域</v>
          </cell>
          <cell r="D32" t="str">
            <v>安徽省</v>
          </cell>
          <cell r="E32" t="str">
            <v>合肥市</v>
          </cell>
          <cell r="F32" t="str">
            <v>合肥市</v>
          </cell>
          <cell r="G32" t="str">
            <v>肥西县、蜀山区</v>
          </cell>
          <cell r="H32" t="str">
            <v>安徽省</v>
          </cell>
          <cell r="I32" t="str">
            <v>合肥市</v>
          </cell>
          <cell r="J32" t="str">
            <v>二级</v>
          </cell>
          <cell r="K32" t="str">
            <v>淮河水系</v>
          </cell>
          <cell r="L32" t="str">
            <v>河流</v>
          </cell>
          <cell r="M32" t="str">
            <v>滁河干渠</v>
          </cell>
          <cell r="N32">
            <v>14511130081</v>
          </cell>
          <cell r="O32" t="str">
            <v>滁河</v>
          </cell>
        </row>
        <row r="32">
          <cell r="S32" t="str">
            <v>滁河干渠合肥饮用、农业用水区/滁河干渠长丰、肥东农业用水区</v>
          </cell>
          <cell r="T32" t="str">
            <v>新增</v>
          </cell>
          <cell r="U32" t="str">
            <v>—</v>
          </cell>
          <cell r="V32">
            <v>117.0625</v>
          </cell>
          <cell r="W32">
            <v>31.9646</v>
          </cell>
          <cell r="X32" t="str">
            <v>十四五</v>
          </cell>
          <cell r="Y32" t="str">
            <v>没有</v>
          </cell>
          <cell r="Z32" t="str">
            <v>-</v>
          </cell>
          <cell r="AA32">
            <v>2023</v>
          </cell>
          <cell r="AB32">
            <v>8</v>
          </cell>
          <cell r="AC32">
            <v>21</v>
          </cell>
          <cell r="AD32" t="str">
            <v>Ⅱ</v>
          </cell>
          <cell r="AE32" t="str">
            <v>Ⅱ</v>
          </cell>
          <cell r="AF32" t="str">
            <v>-</v>
          </cell>
          <cell r="AG32" t="str">
            <v>-</v>
          </cell>
          <cell r="AH32" t="str">
            <v>-</v>
          </cell>
          <cell r="AI32" t="str">
            <v>-</v>
          </cell>
          <cell r="AJ32" t="str">
            <v>高锰酸盐指数、总磷</v>
          </cell>
          <cell r="AK32" t="str">
            <v>高锰酸盐指数、总磷</v>
          </cell>
          <cell r="AL32" t="str">
            <v>-</v>
          </cell>
          <cell r="AM32" t="str">
            <v>2023-08-01</v>
          </cell>
          <cell r="AN32">
            <v>-1</v>
          </cell>
          <cell r="AO32">
            <v>-1</v>
          </cell>
          <cell r="AP32">
            <v>-1</v>
          </cell>
          <cell r="AQ32">
            <v>-1</v>
          </cell>
          <cell r="AR32">
            <v>-1</v>
          </cell>
          <cell r="AS32">
            <v>-1</v>
          </cell>
          <cell r="AT32">
            <v>-1</v>
          </cell>
          <cell r="AU32">
            <v>7</v>
          </cell>
          <cell r="AV32">
            <v>7.6</v>
          </cell>
          <cell r="AW32">
            <v>2.1</v>
          </cell>
          <cell r="AX32">
            <v>7</v>
          </cell>
          <cell r="AY32">
            <v>2.5</v>
          </cell>
          <cell r="AZ32">
            <v>0.04</v>
          </cell>
          <cell r="BA32">
            <v>0.05</v>
          </cell>
          <cell r="BB32">
            <v>-1</v>
          </cell>
          <cell r="BC32">
            <v>0.003</v>
          </cell>
          <cell r="BD32">
            <v>0.002</v>
          </cell>
          <cell r="BE32">
            <v>0.15</v>
          </cell>
          <cell r="BF32">
            <v>0.0002</v>
          </cell>
          <cell r="BG32">
            <v>0.0006</v>
          </cell>
          <cell r="BH32">
            <v>2e-5</v>
          </cell>
          <cell r="BI32">
            <v>5e-5</v>
          </cell>
          <cell r="BJ32">
            <v>0.002</v>
          </cell>
          <cell r="BK32">
            <v>0.001</v>
          </cell>
          <cell r="BL32">
            <v>0.002</v>
          </cell>
          <cell r="BM32">
            <v>0.0012</v>
          </cell>
          <cell r="BN32">
            <v>0.005</v>
          </cell>
          <cell r="BO32">
            <v>0.02</v>
          </cell>
          <cell r="BP32">
            <v>0.005</v>
          </cell>
          <cell r="BQ32">
            <v>-1</v>
          </cell>
          <cell r="BR32">
            <v>-1</v>
          </cell>
          <cell r="BS32">
            <v>-1</v>
          </cell>
          <cell r="BT32">
            <v>-1</v>
          </cell>
          <cell r="BU32">
            <v>-1</v>
          </cell>
          <cell r="BV32">
            <v>-1</v>
          </cell>
          <cell r="BW32">
            <v>-1</v>
          </cell>
          <cell r="BX32">
            <v>-1</v>
          </cell>
          <cell r="BY32">
            <v>-1</v>
          </cell>
          <cell r="BZ32" t="str">
            <v/>
          </cell>
        </row>
        <row r="33">
          <cell r="B33" t="str">
            <v>西赵村</v>
          </cell>
          <cell r="C33" t="str">
            <v>长江流域</v>
          </cell>
          <cell r="D33" t="str">
            <v>安徽省</v>
          </cell>
          <cell r="E33" t="str">
            <v>合肥市, 滁州市</v>
          </cell>
          <cell r="F33" t="str">
            <v>合肥市,滁州市</v>
          </cell>
          <cell r="G33" t="str">
            <v>全椒县、巢湖市、肥东县</v>
          </cell>
          <cell r="H33" t="str">
            <v>安徽省</v>
          </cell>
          <cell r="I33" t="str">
            <v>合肥市</v>
          </cell>
          <cell r="J33" t="str">
            <v>一级</v>
          </cell>
          <cell r="K33" t="str">
            <v>长江水系</v>
          </cell>
          <cell r="L33" t="str">
            <v>河流</v>
          </cell>
          <cell r="M33" t="str">
            <v>滁河</v>
          </cell>
          <cell r="N33">
            <v>14502050308</v>
          </cell>
          <cell r="O33" t="str">
            <v>长江</v>
          </cell>
        </row>
        <row r="33">
          <cell r="S33" t="str">
            <v/>
          </cell>
          <cell r="T33" t="str">
            <v>新增</v>
          </cell>
          <cell r="U33" t="str">
            <v>市界（合肥市、滁州市）</v>
          </cell>
          <cell r="V33">
            <v>117.897</v>
          </cell>
          <cell r="W33">
            <v>31.9302</v>
          </cell>
          <cell r="X33" t="str">
            <v>十四五</v>
          </cell>
          <cell r="Y33" t="str">
            <v>没有</v>
          </cell>
          <cell r="Z33" t="str">
            <v>-</v>
          </cell>
          <cell r="AA33">
            <v>2023</v>
          </cell>
          <cell r="AB33">
            <v>8</v>
          </cell>
          <cell r="AC33">
            <v>7</v>
          </cell>
          <cell r="AD33" t="str">
            <v>Ⅲ</v>
          </cell>
          <cell r="AE33" t="str">
            <v>Ⅳ</v>
          </cell>
          <cell r="AF33" t="str">
            <v>Ⅱ</v>
          </cell>
          <cell r="AG33" t="str">
            <v>-</v>
          </cell>
          <cell r="AH33" t="str">
            <v>化学需氧量（0.4）、氨氮（0.4）、五日生化需氧量（0.2）</v>
          </cell>
          <cell r="AI33" t="str">
            <v>-</v>
          </cell>
          <cell r="AJ33" t="str">
            <v>溶解氧、化学需氧量、高锰酸盐指数、总磷</v>
          </cell>
          <cell r="AK33" t="str">
            <v>化学需氧量、氨氮、五日生化需氧量</v>
          </cell>
          <cell r="AL33" t="str">
            <v>溶解氧、高锰酸盐指数、总磷</v>
          </cell>
          <cell r="AM33" t="str">
            <v>2023-08-15</v>
          </cell>
          <cell r="AN33">
            <v>-1</v>
          </cell>
          <cell r="AO33">
            <v>32</v>
          </cell>
          <cell r="AP33">
            <v>-1</v>
          </cell>
          <cell r="AQ33">
            <v>-1</v>
          </cell>
          <cell r="AR33">
            <v>44.3</v>
          </cell>
          <cell r="AS33">
            <v>-1</v>
          </cell>
          <cell r="AT33">
            <v>-1</v>
          </cell>
          <cell r="AU33">
            <v>8</v>
          </cell>
          <cell r="AV33">
            <v>5.1</v>
          </cell>
          <cell r="AW33">
            <v>4.5</v>
          </cell>
          <cell r="AX33">
            <v>17.2</v>
          </cell>
          <cell r="AY33">
            <v>2.3</v>
          </cell>
          <cell r="AZ33">
            <v>0.24</v>
          </cell>
          <cell r="BA33">
            <v>0.11</v>
          </cell>
          <cell r="BB33">
            <v>1.48</v>
          </cell>
          <cell r="BC33">
            <v>-1</v>
          </cell>
          <cell r="BD33">
            <v>-1</v>
          </cell>
          <cell r="BE33">
            <v>-1</v>
          </cell>
          <cell r="BF33">
            <v>-1</v>
          </cell>
          <cell r="BG33">
            <v>-1</v>
          </cell>
          <cell r="BH33">
            <v>-1</v>
          </cell>
          <cell r="BI33">
            <v>-1</v>
          </cell>
          <cell r="BJ33">
            <v>-1</v>
          </cell>
          <cell r="BK33">
            <v>-1</v>
          </cell>
          <cell r="BL33">
            <v>-1</v>
          </cell>
          <cell r="BM33">
            <v>-1</v>
          </cell>
          <cell r="BN33">
            <v>-1</v>
          </cell>
          <cell r="BO33">
            <v>-1</v>
          </cell>
          <cell r="BP33">
            <v>-1</v>
          </cell>
          <cell r="BQ33">
            <v>-1</v>
          </cell>
          <cell r="BR33">
            <v>-1</v>
          </cell>
          <cell r="BS33">
            <v>45.6</v>
          </cell>
          <cell r="BT33">
            <v>-1</v>
          </cell>
          <cell r="BU33">
            <v>-1</v>
          </cell>
          <cell r="BV33">
            <v>-1</v>
          </cell>
          <cell r="BW33">
            <v>-1</v>
          </cell>
          <cell r="BX33">
            <v>-1</v>
          </cell>
          <cell r="BY33">
            <v>-1</v>
          </cell>
          <cell r="BZ33" t="str">
            <v/>
          </cell>
        </row>
        <row r="34">
          <cell r="B34" t="str">
            <v>程家墩</v>
          </cell>
          <cell r="C34" t="str">
            <v>长江流域</v>
          </cell>
          <cell r="D34" t="str">
            <v>安徽省</v>
          </cell>
          <cell r="E34" t="str">
            <v>合肥市</v>
          </cell>
          <cell r="F34" t="str">
            <v>合肥市</v>
          </cell>
          <cell r="G34" t="str">
            <v>庐江县</v>
          </cell>
          <cell r="H34" t="str">
            <v>安徽省</v>
          </cell>
          <cell r="I34" t="str">
            <v>合肥市</v>
          </cell>
          <cell r="J34" t="str">
            <v>入湖河流</v>
          </cell>
          <cell r="K34" t="str">
            <v>长江水系</v>
          </cell>
          <cell r="L34" t="str">
            <v>河流</v>
          </cell>
          <cell r="M34" t="str">
            <v>罗昌河</v>
          </cell>
          <cell r="N34">
            <v>14502050389</v>
          </cell>
          <cell r="O34" t="str">
            <v>白荡湖</v>
          </cell>
        </row>
        <row r="34">
          <cell r="S34" t="str">
            <v/>
          </cell>
          <cell r="T34" t="str">
            <v>新增</v>
          </cell>
          <cell r="U34" t="str">
            <v>市界（合肥市-铜陵市）</v>
          </cell>
          <cell r="V34">
            <v>117.2821</v>
          </cell>
          <cell r="W34">
            <v>30.9866</v>
          </cell>
          <cell r="X34" t="str">
            <v>十四五</v>
          </cell>
          <cell r="Y34" t="str">
            <v>没有</v>
          </cell>
          <cell r="Z34" t="str">
            <v>-</v>
          </cell>
          <cell r="AA34">
            <v>2023</v>
          </cell>
          <cell r="AB34">
            <v>8</v>
          </cell>
          <cell r="AC34">
            <v>7</v>
          </cell>
          <cell r="AD34" t="str">
            <v>Ⅲ</v>
          </cell>
          <cell r="AE34" t="str">
            <v>Ⅴ</v>
          </cell>
          <cell r="AF34" t="str">
            <v>Ⅲ</v>
          </cell>
          <cell r="AG34" t="str">
            <v>-</v>
          </cell>
          <cell r="AH34" t="str">
            <v>氨氮（0.8）、溶解氧</v>
          </cell>
          <cell r="AI34" t="str">
            <v>-</v>
          </cell>
          <cell r="AJ34" t="str">
            <v>化学需氧量</v>
          </cell>
          <cell r="AK34" t="str">
            <v>氨氮</v>
          </cell>
          <cell r="AL34" t="str">
            <v>溶解氧、化学需氧量、高锰酸盐指数</v>
          </cell>
          <cell r="AM34" t="str">
            <v>2023-08-08</v>
          </cell>
          <cell r="AN34">
            <v>-1</v>
          </cell>
          <cell r="AO34">
            <v>32.4</v>
          </cell>
          <cell r="AP34">
            <v>-1</v>
          </cell>
          <cell r="AQ34">
            <v>-1</v>
          </cell>
          <cell r="AR34">
            <v>22</v>
          </cell>
          <cell r="AS34">
            <v>-1</v>
          </cell>
          <cell r="AT34">
            <v>-1</v>
          </cell>
          <cell r="AU34">
            <v>7</v>
          </cell>
          <cell r="AV34">
            <v>6.3</v>
          </cell>
          <cell r="AW34">
            <v>3.7</v>
          </cell>
          <cell r="AX34">
            <v>18</v>
          </cell>
          <cell r="AY34">
            <v>2.8</v>
          </cell>
          <cell r="AZ34">
            <v>0.08</v>
          </cell>
          <cell r="BA34">
            <v>0.04</v>
          </cell>
          <cell r="BB34">
            <v>1.3</v>
          </cell>
          <cell r="BC34">
            <v>-1</v>
          </cell>
          <cell r="BD34">
            <v>-1</v>
          </cell>
          <cell r="BE34">
            <v>-1</v>
          </cell>
          <cell r="BF34">
            <v>-1</v>
          </cell>
          <cell r="BG34">
            <v>-1</v>
          </cell>
          <cell r="BH34">
            <v>-1</v>
          </cell>
          <cell r="BI34">
            <v>-1</v>
          </cell>
          <cell r="BJ34">
            <v>-1</v>
          </cell>
          <cell r="BK34">
            <v>-1</v>
          </cell>
          <cell r="BL34">
            <v>-1</v>
          </cell>
          <cell r="BM34">
            <v>-1</v>
          </cell>
          <cell r="BN34">
            <v>-1</v>
          </cell>
          <cell r="BO34">
            <v>-1</v>
          </cell>
          <cell r="BP34">
            <v>-1</v>
          </cell>
          <cell r="BQ34">
            <v>-1</v>
          </cell>
          <cell r="BR34">
            <v>-1</v>
          </cell>
          <cell r="BS34">
            <v>6.1</v>
          </cell>
          <cell r="BT34">
            <v>-1</v>
          </cell>
          <cell r="BU34">
            <v>-1</v>
          </cell>
          <cell r="BV34">
            <v>-1</v>
          </cell>
          <cell r="BW34">
            <v>-1</v>
          </cell>
          <cell r="BX34">
            <v>-1</v>
          </cell>
          <cell r="BY34">
            <v>-1</v>
          </cell>
          <cell r="BZ34" t="str">
            <v/>
          </cell>
        </row>
        <row r="35">
          <cell r="B35" t="str">
            <v>大房郢水库库心</v>
          </cell>
          <cell r="C35" t="str">
            <v>巢湖流域</v>
          </cell>
          <cell r="D35" t="str">
            <v>安徽省</v>
          </cell>
          <cell r="E35" t="str">
            <v>合肥市</v>
          </cell>
          <cell r="F35" t="str">
            <v>合肥市</v>
          </cell>
          <cell r="G35" t="str">
            <v>庐阳区、长丰县</v>
          </cell>
          <cell r="H35" t="str">
            <v>安徽省</v>
          </cell>
          <cell r="I35" t="str">
            <v>合肥市</v>
          </cell>
          <cell r="J35" t="str">
            <v>水库</v>
          </cell>
          <cell r="K35" t="str">
            <v>巢湖水系</v>
          </cell>
          <cell r="L35" t="str">
            <v>湖库</v>
          </cell>
          <cell r="M35" t="str">
            <v>大房郢水库</v>
          </cell>
          <cell r="N35">
            <v>14510320006</v>
          </cell>
          <cell r="O35" t="str">
            <v>-</v>
          </cell>
        </row>
        <row r="35">
          <cell r="S35" t="str">
            <v>四里河大房郢水库水源保护区</v>
          </cell>
          <cell r="T35" t="str">
            <v>新增</v>
          </cell>
          <cell r="U35" t="str">
            <v>—</v>
          </cell>
          <cell r="V35">
            <v>117.2325</v>
          </cell>
          <cell r="W35">
            <v>31.9289</v>
          </cell>
          <cell r="X35" t="str">
            <v>十四五</v>
          </cell>
          <cell r="Y35" t="str">
            <v>没有</v>
          </cell>
          <cell r="Z35" t="str">
            <v>-</v>
          </cell>
          <cell r="AA35">
            <v>2023</v>
          </cell>
          <cell r="AB35">
            <v>8</v>
          </cell>
          <cell r="AC35">
            <v>0</v>
          </cell>
          <cell r="AD35" t="str">
            <v>-</v>
          </cell>
          <cell r="AE35" t="str">
            <v>Ⅱ</v>
          </cell>
          <cell r="AF35" t="str">
            <v>Ⅲ</v>
          </cell>
          <cell r="AG35" t="str">
            <v>-</v>
          </cell>
          <cell r="AH35" t="str">
            <v>-</v>
          </cell>
          <cell r="AI35" t="str">
            <v>-</v>
          </cell>
        </row>
        <row r="35">
          <cell r="AK35" t="str">
            <v>溶解氧、总磷</v>
          </cell>
          <cell r="AL35" t="str">
            <v>总磷</v>
          </cell>
          <cell r="AM35" t="str">
            <v>2023-08-18</v>
          </cell>
          <cell r="AN35">
            <v>-1</v>
          </cell>
          <cell r="AO35">
            <v>-1</v>
          </cell>
          <cell r="AP35">
            <v>-1</v>
          </cell>
          <cell r="AQ35">
            <v>-1</v>
          </cell>
          <cell r="AR35">
            <v>-1</v>
          </cell>
          <cell r="AS35">
            <v>-1</v>
          </cell>
          <cell r="AT35">
            <v>-1</v>
          </cell>
          <cell r="AU35">
            <v>-1</v>
          </cell>
          <cell r="AV35">
            <v>-1</v>
          </cell>
          <cell r="AW35">
            <v>-1</v>
          </cell>
          <cell r="AX35">
            <v>-1</v>
          </cell>
          <cell r="AY35">
            <v>-1</v>
          </cell>
          <cell r="AZ35">
            <v>-1</v>
          </cell>
          <cell r="BA35">
            <v>-1</v>
          </cell>
          <cell r="BB35">
            <v>-1</v>
          </cell>
          <cell r="BC35">
            <v>-1</v>
          </cell>
          <cell r="BD35">
            <v>-1</v>
          </cell>
          <cell r="BE35">
            <v>-1</v>
          </cell>
          <cell r="BF35">
            <v>-1</v>
          </cell>
          <cell r="BG35">
            <v>-1</v>
          </cell>
          <cell r="BH35">
            <v>-1</v>
          </cell>
          <cell r="BI35">
            <v>-1</v>
          </cell>
          <cell r="BJ35">
            <v>-1</v>
          </cell>
          <cell r="BK35">
            <v>-1</v>
          </cell>
          <cell r="BL35">
            <v>-1</v>
          </cell>
          <cell r="BM35">
            <v>-1</v>
          </cell>
          <cell r="BN35">
            <v>-1</v>
          </cell>
          <cell r="BO35">
            <v>-1</v>
          </cell>
          <cell r="BP35">
            <v>-1</v>
          </cell>
          <cell r="BQ35">
            <v>-1</v>
          </cell>
          <cell r="BR35">
            <v>-1</v>
          </cell>
          <cell r="BS35">
            <v>-1</v>
          </cell>
          <cell r="BT35">
            <v>-1</v>
          </cell>
          <cell r="BU35">
            <v>-1</v>
          </cell>
          <cell r="BV35">
            <v>-1</v>
          </cell>
          <cell r="BW35">
            <v>-1</v>
          </cell>
          <cell r="BX35">
            <v>-1</v>
          </cell>
          <cell r="BY35">
            <v>-1</v>
          </cell>
          <cell r="BZ35" t="str">
            <v>不具备监测条件</v>
          </cell>
        </row>
        <row r="36">
          <cell r="B36" t="str">
            <v>东西梁山</v>
          </cell>
          <cell r="C36" t="str">
            <v>长江流域</v>
          </cell>
          <cell r="D36" t="str">
            <v>安徽省</v>
          </cell>
          <cell r="E36" t="str">
            <v>芜湖市</v>
          </cell>
          <cell r="F36" t="str">
            <v>芜湖市</v>
          </cell>
          <cell r="G36" t="str">
            <v>繁昌县、镜湖区、鸠江区、三山区、弋江区</v>
          </cell>
          <cell r="H36" t="str">
            <v>安徽省</v>
          </cell>
          <cell r="I36" t="str">
            <v>芜湖市</v>
          </cell>
          <cell r="J36" t="str">
            <v>干流</v>
          </cell>
          <cell r="K36" t="str">
            <v>长江水系</v>
          </cell>
          <cell r="L36" t="str">
            <v>河流</v>
          </cell>
          <cell r="M36" t="str">
            <v>长江</v>
          </cell>
          <cell r="N36">
            <v>14502050481</v>
          </cell>
          <cell r="O36" t="str">
            <v>东海</v>
          </cell>
        </row>
        <row r="36">
          <cell r="S36" t="str">
            <v>长江左岸无为凤凰颈调水水源保护区/长江左岸无为高沟工业、农业用水区/长江左岸无为保留区/长江左岸无为二坝工业、农业用水区/长江右岸繁昌工业用水区/长江右岸三山工业用水区/长江右岸三山过渡区/长江右岸芜湖饮用水源区/长江右岸芜湖工业用水区</v>
          </cell>
          <cell r="T36" t="str">
            <v>保留</v>
          </cell>
          <cell r="U36" t="str">
            <v>市界（芜湖市-马鞍山市）</v>
          </cell>
          <cell r="V36">
            <v>118.3568</v>
          </cell>
          <cell r="W36">
            <v>31.5014</v>
          </cell>
          <cell r="X36" t="str">
            <v>十一五,十二五,十三五,十四五</v>
          </cell>
          <cell r="Y36" t="str">
            <v>有</v>
          </cell>
          <cell r="Z36" t="str">
            <v>固定站</v>
          </cell>
          <cell r="AA36">
            <v>2023</v>
          </cell>
          <cell r="AB36">
            <v>8</v>
          </cell>
          <cell r="AC36">
            <v>5</v>
          </cell>
          <cell r="AD36" t="str">
            <v>Ⅱ</v>
          </cell>
          <cell r="AE36" t="str">
            <v>Ⅱ</v>
          </cell>
          <cell r="AF36" t="str">
            <v>Ⅲ</v>
          </cell>
          <cell r="AG36" t="str">
            <v>-</v>
          </cell>
          <cell r="AH36" t="str">
            <v>-</v>
          </cell>
          <cell r="AI36" t="str">
            <v>-</v>
          </cell>
          <cell r="AJ36" t="str">
            <v>溶解氧、总磷</v>
          </cell>
          <cell r="AK36" t="str">
            <v>溶解氧、高锰酸盐指数、总磷</v>
          </cell>
          <cell r="AL36" t="str">
            <v>溶解氧</v>
          </cell>
          <cell r="AM36" t="str">
            <v>2023-08-01</v>
          </cell>
          <cell r="AN36">
            <v>-1</v>
          </cell>
          <cell r="AO36">
            <v>30.9</v>
          </cell>
          <cell r="AP36">
            <v>-1</v>
          </cell>
          <cell r="AQ36">
            <v>-1</v>
          </cell>
          <cell r="AR36">
            <v>30.7</v>
          </cell>
          <cell r="AS36">
            <v>-1</v>
          </cell>
          <cell r="AT36">
            <v>-1</v>
          </cell>
          <cell r="AU36">
            <v>8</v>
          </cell>
          <cell r="AV36">
            <v>6.4</v>
          </cell>
          <cell r="AW36">
            <v>2</v>
          </cell>
          <cell r="AX36">
            <v>-1</v>
          </cell>
          <cell r="AY36">
            <v>-1</v>
          </cell>
          <cell r="AZ36">
            <v>0.09</v>
          </cell>
          <cell r="BA36">
            <v>0.085</v>
          </cell>
          <cell r="BB36">
            <v>2.18</v>
          </cell>
          <cell r="BC36">
            <v>-1</v>
          </cell>
          <cell r="BD36">
            <v>-1</v>
          </cell>
          <cell r="BE36">
            <v>-1</v>
          </cell>
          <cell r="BF36">
            <v>-1</v>
          </cell>
          <cell r="BG36">
            <v>-1</v>
          </cell>
          <cell r="BH36">
            <v>-1</v>
          </cell>
          <cell r="BI36">
            <v>-1</v>
          </cell>
          <cell r="BJ36">
            <v>-1</v>
          </cell>
          <cell r="BK36">
            <v>-1</v>
          </cell>
          <cell r="BL36">
            <v>-1</v>
          </cell>
          <cell r="BM36">
            <v>-1</v>
          </cell>
          <cell r="BN36">
            <v>-1</v>
          </cell>
          <cell r="BO36">
            <v>-1</v>
          </cell>
          <cell r="BP36">
            <v>-1</v>
          </cell>
          <cell r="BQ36">
            <v>-1</v>
          </cell>
          <cell r="BR36">
            <v>-1</v>
          </cell>
          <cell r="BS36">
            <v>49.1</v>
          </cell>
          <cell r="BT36">
            <v>-1</v>
          </cell>
          <cell r="BU36">
            <v>-1</v>
          </cell>
          <cell r="BV36">
            <v>-1</v>
          </cell>
          <cell r="BW36">
            <v>-1</v>
          </cell>
          <cell r="BX36">
            <v>-1</v>
          </cell>
          <cell r="BY36">
            <v>-1</v>
          </cell>
          <cell r="BZ36" t="str">
            <v/>
          </cell>
        </row>
        <row r="37">
          <cell r="B37" t="str">
            <v>宝塔根</v>
          </cell>
          <cell r="C37" t="str">
            <v>长江流域</v>
          </cell>
          <cell r="D37" t="str">
            <v>安徽省</v>
          </cell>
          <cell r="E37" t="str">
            <v>芜湖市</v>
          </cell>
          <cell r="F37" t="str">
            <v>芜湖市</v>
          </cell>
          <cell r="G37" t="str">
            <v>镜湖区、鸠江区、南陵县、芜湖县、弋江区</v>
          </cell>
          <cell r="H37" t="str">
            <v>安徽省</v>
          </cell>
          <cell r="I37" t="str">
            <v>芜湖市</v>
          </cell>
          <cell r="J37" t="str">
            <v>一级</v>
          </cell>
          <cell r="K37" t="str">
            <v>长江水系</v>
          </cell>
          <cell r="L37" t="str">
            <v>河流</v>
          </cell>
          <cell r="M37" t="str">
            <v>青弋江</v>
          </cell>
          <cell r="N37">
            <v>14502050495</v>
          </cell>
          <cell r="O37" t="str">
            <v>长江</v>
          </cell>
        </row>
        <row r="37">
          <cell r="S37" t="str">
            <v>青弋江芜湖景观、工业用水区</v>
          </cell>
          <cell r="T37" t="str">
            <v>保留</v>
          </cell>
          <cell r="U37" t="str">
            <v>入河口</v>
          </cell>
          <cell r="V37">
            <v>118.3573</v>
          </cell>
          <cell r="W37">
            <v>31.3267</v>
          </cell>
          <cell r="X37" t="str">
            <v>十一五,十二五,十三五,十四五</v>
          </cell>
          <cell r="Y37" t="str">
            <v>有</v>
          </cell>
          <cell r="Z37" t="str">
            <v>固定站</v>
          </cell>
          <cell r="AA37">
            <v>2023</v>
          </cell>
          <cell r="AB37">
            <v>8</v>
          </cell>
          <cell r="AC37">
            <v>5</v>
          </cell>
          <cell r="AD37" t="str">
            <v>Ⅱ</v>
          </cell>
          <cell r="AE37" t="str">
            <v>Ⅲ</v>
          </cell>
          <cell r="AF37" t="str">
            <v>Ⅱ</v>
          </cell>
          <cell r="AG37" t="str">
            <v>-</v>
          </cell>
          <cell r="AH37" t="str">
            <v>-</v>
          </cell>
          <cell r="AI37" t="str">
            <v>-</v>
          </cell>
          <cell r="AJ37" t="str">
            <v>溶解氧、总磷</v>
          </cell>
          <cell r="AK37" t="str">
            <v>溶解氧</v>
          </cell>
          <cell r="AL37" t="str">
            <v>溶解氧、总磷</v>
          </cell>
          <cell r="AM37" t="str">
            <v>2023-08-01</v>
          </cell>
          <cell r="AN37">
            <v>-1</v>
          </cell>
          <cell r="AO37">
            <v>30.4</v>
          </cell>
          <cell r="AP37">
            <v>-1</v>
          </cell>
          <cell r="AQ37">
            <v>-1</v>
          </cell>
          <cell r="AR37">
            <v>28.7</v>
          </cell>
          <cell r="AS37">
            <v>-1</v>
          </cell>
          <cell r="AT37">
            <v>-1</v>
          </cell>
          <cell r="AU37">
            <v>8</v>
          </cell>
          <cell r="AV37">
            <v>6.2</v>
          </cell>
          <cell r="AW37">
            <v>1.6</v>
          </cell>
          <cell r="AX37">
            <v>-1</v>
          </cell>
          <cell r="AY37">
            <v>-1</v>
          </cell>
          <cell r="AZ37">
            <v>0.1</v>
          </cell>
          <cell r="BA37">
            <v>0.081</v>
          </cell>
          <cell r="BB37">
            <v>1.91</v>
          </cell>
          <cell r="BC37">
            <v>-1</v>
          </cell>
          <cell r="BD37">
            <v>-1</v>
          </cell>
          <cell r="BE37">
            <v>-1</v>
          </cell>
          <cell r="BF37">
            <v>-1</v>
          </cell>
          <cell r="BG37">
            <v>-1</v>
          </cell>
          <cell r="BH37">
            <v>-1</v>
          </cell>
          <cell r="BI37">
            <v>-1</v>
          </cell>
          <cell r="BJ37">
            <v>-1</v>
          </cell>
          <cell r="BK37">
            <v>-1</v>
          </cell>
          <cell r="BL37">
            <v>-1</v>
          </cell>
          <cell r="BM37">
            <v>-1</v>
          </cell>
          <cell r="BN37">
            <v>-1</v>
          </cell>
          <cell r="BO37">
            <v>-1</v>
          </cell>
          <cell r="BP37">
            <v>-1</v>
          </cell>
          <cell r="BQ37">
            <v>-1</v>
          </cell>
          <cell r="BR37">
            <v>-1</v>
          </cell>
          <cell r="BS37">
            <v>37.1</v>
          </cell>
          <cell r="BT37">
            <v>-1</v>
          </cell>
          <cell r="BU37">
            <v>-1</v>
          </cell>
          <cell r="BV37">
            <v>-1</v>
          </cell>
          <cell r="BW37">
            <v>-1</v>
          </cell>
          <cell r="BX37">
            <v>-1</v>
          </cell>
          <cell r="BY37">
            <v>-1</v>
          </cell>
          <cell r="BZ37" t="str">
            <v/>
          </cell>
        </row>
        <row r="38">
          <cell r="B38" t="str">
            <v>裕溪口</v>
          </cell>
          <cell r="C38" t="str">
            <v>巢湖流域</v>
          </cell>
          <cell r="D38" t="str">
            <v>安徽省</v>
          </cell>
          <cell r="E38" t="str">
            <v>芜湖市</v>
          </cell>
          <cell r="F38" t="str">
            <v>芜湖市</v>
          </cell>
          <cell r="G38" t="str">
            <v>鸠江区</v>
          </cell>
          <cell r="H38" t="str">
            <v>安徽省</v>
          </cell>
          <cell r="I38" t="str">
            <v>芜湖市</v>
          </cell>
          <cell r="J38" t="str">
            <v>出湖河流</v>
          </cell>
          <cell r="K38" t="str">
            <v>巢湖水系</v>
          </cell>
          <cell r="L38" t="str">
            <v>河流</v>
          </cell>
          <cell r="M38" t="str">
            <v>裕溪河</v>
          </cell>
          <cell r="N38">
            <v>14510320015</v>
          </cell>
          <cell r="O38" t="str">
            <v>长江</v>
          </cell>
        </row>
        <row r="38">
          <cell r="S38" t="str">
            <v>裕溪河居巢、和县农业用水区</v>
          </cell>
          <cell r="T38" t="str">
            <v>保留</v>
          </cell>
          <cell r="U38" t="str">
            <v>入河口</v>
          </cell>
          <cell r="V38">
            <v>118.308</v>
          </cell>
          <cell r="W38">
            <v>31.4288</v>
          </cell>
          <cell r="X38" t="str">
            <v>十一五,十二五,十三五,十四五</v>
          </cell>
          <cell r="Y38" t="str">
            <v>有</v>
          </cell>
          <cell r="Z38" t="str">
            <v>固定站</v>
          </cell>
          <cell r="AA38">
            <v>2023</v>
          </cell>
          <cell r="AB38">
            <v>8</v>
          </cell>
          <cell r="AC38">
            <v>7</v>
          </cell>
          <cell r="AD38" t="str">
            <v>Ⅲ</v>
          </cell>
          <cell r="AE38" t="str">
            <v>Ⅳ</v>
          </cell>
          <cell r="AF38" t="str">
            <v>Ⅱ</v>
          </cell>
          <cell r="AG38" t="str">
            <v>-</v>
          </cell>
          <cell r="AH38" t="str">
            <v>溶解氧</v>
          </cell>
          <cell r="AI38" t="str">
            <v>-</v>
          </cell>
          <cell r="AJ38" t="str">
            <v>溶解氧</v>
          </cell>
          <cell r="AK38" t="str">
            <v>溶解氧</v>
          </cell>
          <cell r="AL38" t="str">
            <v>溶解氧、总磷</v>
          </cell>
          <cell r="AM38" t="str">
            <v>2023-08-20</v>
          </cell>
          <cell r="AN38">
            <v>-1</v>
          </cell>
          <cell r="AO38">
            <v>30.7</v>
          </cell>
          <cell r="AP38">
            <v>-1</v>
          </cell>
          <cell r="AQ38">
            <v>-1</v>
          </cell>
          <cell r="AR38">
            <v>35.9</v>
          </cell>
          <cell r="AS38">
            <v>-1</v>
          </cell>
          <cell r="AT38">
            <v>-1</v>
          </cell>
          <cell r="AU38">
            <v>7</v>
          </cell>
          <cell r="AV38">
            <v>5</v>
          </cell>
          <cell r="AW38">
            <v>2.6</v>
          </cell>
          <cell r="AX38">
            <v>11.8</v>
          </cell>
          <cell r="AY38">
            <v>-1</v>
          </cell>
          <cell r="AZ38">
            <v>0.18</v>
          </cell>
          <cell r="BA38">
            <v>0.074</v>
          </cell>
          <cell r="BB38">
            <v>1.59</v>
          </cell>
          <cell r="BC38">
            <v>-1</v>
          </cell>
          <cell r="BD38">
            <v>-1</v>
          </cell>
          <cell r="BE38">
            <v>-1</v>
          </cell>
          <cell r="BF38">
            <v>-1</v>
          </cell>
          <cell r="BG38">
            <v>-1</v>
          </cell>
          <cell r="BH38">
            <v>-1</v>
          </cell>
          <cell r="BI38">
            <v>-1</v>
          </cell>
          <cell r="BJ38">
            <v>-1</v>
          </cell>
          <cell r="BK38">
            <v>0.001</v>
          </cell>
          <cell r="BL38">
            <v>-1</v>
          </cell>
          <cell r="BM38">
            <v>-1</v>
          </cell>
          <cell r="BN38">
            <v>-1</v>
          </cell>
          <cell r="BO38">
            <v>-1</v>
          </cell>
          <cell r="BP38">
            <v>-1</v>
          </cell>
          <cell r="BQ38">
            <v>-1</v>
          </cell>
          <cell r="BR38">
            <v>-1</v>
          </cell>
          <cell r="BS38">
            <v>74.6</v>
          </cell>
          <cell r="BT38">
            <v>-1</v>
          </cell>
          <cell r="BU38">
            <v>-1</v>
          </cell>
          <cell r="BV38">
            <v>-1</v>
          </cell>
          <cell r="BW38">
            <v>-1</v>
          </cell>
          <cell r="BX38">
            <v>-1</v>
          </cell>
          <cell r="BY38">
            <v>-1</v>
          </cell>
          <cell r="BZ38" t="str">
            <v/>
          </cell>
        </row>
        <row r="39">
          <cell r="B39" t="str">
            <v>荻港</v>
          </cell>
          <cell r="C39" t="str">
            <v>长江流域</v>
          </cell>
          <cell r="D39" t="str">
            <v>安徽省</v>
          </cell>
          <cell r="E39" t="str">
            <v>芜湖市, 铜陵市</v>
          </cell>
          <cell r="F39" t="str">
            <v>芜湖市,铜陵市</v>
          </cell>
          <cell r="G39" t="str">
            <v>义安区、繁昌县</v>
          </cell>
          <cell r="H39" t="str">
            <v>安徽省</v>
          </cell>
          <cell r="I39" t="str">
            <v>芜湖市</v>
          </cell>
          <cell r="J39" t="str">
            <v>一级</v>
          </cell>
          <cell r="K39" t="str">
            <v>长江水系</v>
          </cell>
          <cell r="L39" t="str">
            <v>河流</v>
          </cell>
          <cell r="M39" t="str">
            <v>黄浒河</v>
          </cell>
          <cell r="N39">
            <v>14502050524</v>
          </cell>
          <cell r="O39" t="str">
            <v>长江</v>
          </cell>
        </row>
        <row r="39">
          <cell r="S39" t="str">
            <v/>
          </cell>
          <cell r="T39" t="str">
            <v>保留</v>
          </cell>
          <cell r="U39" t="str">
            <v>市界（芜湖市、铜陵市）</v>
          </cell>
          <cell r="V39">
            <v>118.0633</v>
          </cell>
          <cell r="W39">
            <v>31.0179</v>
          </cell>
          <cell r="X39" t="str">
            <v>十三五,十四五</v>
          </cell>
          <cell r="Y39" t="str">
            <v>有</v>
          </cell>
          <cell r="Z39" t="str">
            <v>固定站</v>
          </cell>
          <cell r="AA39">
            <v>2023</v>
          </cell>
          <cell r="AB39">
            <v>8</v>
          </cell>
          <cell r="AC39">
            <v>5</v>
          </cell>
          <cell r="AD39" t="str">
            <v>Ⅱ</v>
          </cell>
          <cell r="AE39" t="str">
            <v>Ⅲ</v>
          </cell>
          <cell r="AF39" t="str">
            <v>Ⅳ</v>
          </cell>
          <cell r="AG39" t="str">
            <v>-</v>
          </cell>
          <cell r="AH39" t="str">
            <v>-</v>
          </cell>
          <cell r="AI39" t="str">
            <v>高锰酸盐指数（0.2）</v>
          </cell>
          <cell r="AJ39" t="str">
            <v>溶解氧、高锰酸盐指数、氨氮、总磷</v>
          </cell>
          <cell r="AK39" t="str">
            <v>溶解氧</v>
          </cell>
          <cell r="AL39" t="str">
            <v>高锰酸盐指数</v>
          </cell>
          <cell r="AM39" t="str">
            <v>2023-08-01</v>
          </cell>
          <cell r="AN39">
            <v>-1</v>
          </cell>
          <cell r="AO39">
            <v>30.6</v>
          </cell>
          <cell r="AP39">
            <v>-1</v>
          </cell>
          <cell r="AQ39">
            <v>-1</v>
          </cell>
          <cell r="AR39">
            <v>43.7</v>
          </cell>
          <cell r="AS39">
            <v>-1</v>
          </cell>
          <cell r="AT39">
            <v>-1</v>
          </cell>
          <cell r="AU39">
            <v>8</v>
          </cell>
          <cell r="AV39">
            <v>7.3</v>
          </cell>
          <cell r="AW39">
            <v>3.3</v>
          </cell>
          <cell r="AX39">
            <v>-1</v>
          </cell>
          <cell r="AY39">
            <v>-1</v>
          </cell>
          <cell r="AZ39">
            <v>0.17</v>
          </cell>
          <cell r="BA39">
            <v>0.083</v>
          </cell>
          <cell r="BB39">
            <v>1.64</v>
          </cell>
          <cell r="BC39">
            <v>-1</v>
          </cell>
          <cell r="BD39">
            <v>-1</v>
          </cell>
          <cell r="BE39">
            <v>-1</v>
          </cell>
          <cell r="BF39">
            <v>-1</v>
          </cell>
          <cell r="BG39">
            <v>-1</v>
          </cell>
          <cell r="BH39">
            <v>-1</v>
          </cell>
          <cell r="BI39">
            <v>-1</v>
          </cell>
          <cell r="BJ39">
            <v>-1</v>
          </cell>
          <cell r="BK39">
            <v>-1</v>
          </cell>
          <cell r="BL39">
            <v>-1</v>
          </cell>
          <cell r="BM39">
            <v>-1</v>
          </cell>
          <cell r="BN39">
            <v>-1</v>
          </cell>
          <cell r="BO39">
            <v>-1</v>
          </cell>
          <cell r="BP39">
            <v>-1</v>
          </cell>
          <cell r="BQ39">
            <v>-1</v>
          </cell>
          <cell r="BR39">
            <v>-1</v>
          </cell>
          <cell r="BS39">
            <v>60.7</v>
          </cell>
          <cell r="BT39">
            <v>-1</v>
          </cell>
          <cell r="BU39">
            <v>-1</v>
          </cell>
          <cell r="BV39">
            <v>-1</v>
          </cell>
          <cell r="BW39">
            <v>-1</v>
          </cell>
          <cell r="BX39">
            <v>-1</v>
          </cell>
          <cell r="BY39">
            <v>-1</v>
          </cell>
          <cell r="BZ39" t="str">
            <v/>
          </cell>
        </row>
        <row r="40">
          <cell r="B40" t="str">
            <v>澛港桥</v>
          </cell>
          <cell r="C40" t="str">
            <v>长江流域</v>
          </cell>
          <cell r="D40" t="str">
            <v>安徽省</v>
          </cell>
          <cell r="E40" t="str">
            <v>芜湖市</v>
          </cell>
          <cell r="F40" t="str">
            <v>芜湖市</v>
          </cell>
          <cell r="G40" t="str">
            <v>繁昌县、南陵县、三山区、弋江区</v>
          </cell>
          <cell r="H40" t="str">
            <v>安徽省</v>
          </cell>
          <cell r="I40" t="str">
            <v>芜湖市</v>
          </cell>
          <cell r="J40" t="str">
            <v>一级</v>
          </cell>
          <cell r="K40" t="str">
            <v>长江水系</v>
          </cell>
          <cell r="L40" t="str">
            <v>河流</v>
          </cell>
          <cell r="M40" t="str">
            <v>漳河(皖)</v>
          </cell>
          <cell r="N40">
            <v>14502050314</v>
          </cell>
          <cell r="O40" t="str">
            <v>长江</v>
          </cell>
        </row>
        <row r="40">
          <cell r="S40" t="str">
            <v/>
          </cell>
          <cell r="T40" t="str">
            <v>保留</v>
          </cell>
          <cell r="U40" t="str">
            <v>入河口</v>
          </cell>
          <cell r="V40">
            <v>118.3338</v>
          </cell>
          <cell r="W40">
            <v>31.2695</v>
          </cell>
          <cell r="X40" t="str">
            <v>十三五,十四五</v>
          </cell>
          <cell r="Y40" t="str">
            <v>有</v>
          </cell>
          <cell r="Z40" t="str">
            <v>固定站</v>
          </cell>
          <cell r="AA40">
            <v>2023</v>
          </cell>
          <cell r="AB40">
            <v>8</v>
          </cell>
          <cell r="AC40">
            <v>5</v>
          </cell>
          <cell r="AD40" t="str">
            <v>Ⅱ</v>
          </cell>
          <cell r="AE40" t="str">
            <v>Ⅲ</v>
          </cell>
          <cell r="AF40" t="str">
            <v>Ⅳ</v>
          </cell>
          <cell r="AG40" t="str">
            <v>-</v>
          </cell>
          <cell r="AH40" t="str">
            <v>-</v>
          </cell>
          <cell r="AI40" t="str">
            <v>溶解氧</v>
          </cell>
          <cell r="AJ40" t="str">
            <v>溶解氧、高锰酸盐指数、氨氮、总磷</v>
          </cell>
          <cell r="AK40" t="str">
            <v>溶解氧</v>
          </cell>
          <cell r="AL40" t="str">
            <v>溶解氧</v>
          </cell>
          <cell r="AM40" t="str">
            <v>2023-08-01</v>
          </cell>
          <cell r="AN40">
            <v>-1</v>
          </cell>
          <cell r="AO40">
            <v>31.6</v>
          </cell>
          <cell r="AP40">
            <v>-1</v>
          </cell>
          <cell r="AQ40">
            <v>-1</v>
          </cell>
          <cell r="AR40">
            <v>30.9</v>
          </cell>
          <cell r="AS40">
            <v>-1</v>
          </cell>
          <cell r="AT40">
            <v>-1</v>
          </cell>
          <cell r="AU40">
            <v>8</v>
          </cell>
          <cell r="AV40">
            <v>7.4</v>
          </cell>
          <cell r="AW40">
            <v>3.4</v>
          </cell>
          <cell r="AX40">
            <v>-1</v>
          </cell>
          <cell r="AY40">
            <v>-1</v>
          </cell>
          <cell r="AZ40">
            <v>0.22</v>
          </cell>
          <cell r="BA40">
            <v>0.068</v>
          </cell>
          <cell r="BB40">
            <v>2.22</v>
          </cell>
          <cell r="BC40">
            <v>-1</v>
          </cell>
          <cell r="BD40">
            <v>-1</v>
          </cell>
          <cell r="BE40">
            <v>-1</v>
          </cell>
          <cell r="BF40">
            <v>-1</v>
          </cell>
          <cell r="BG40">
            <v>-1</v>
          </cell>
          <cell r="BH40">
            <v>-1</v>
          </cell>
          <cell r="BI40">
            <v>-1</v>
          </cell>
          <cell r="BJ40">
            <v>-1</v>
          </cell>
          <cell r="BK40">
            <v>-1</v>
          </cell>
          <cell r="BL40">
            <v>-1</v>
          </cell>
          <cell r="BM40">
            <v>-1</v>
          </cell>
          <cell r="BN40">
            <v>-1</v>
          </cell>
          <cell r="BO40">
            <v>-1</v>
          </cell>
          <cell r="BP40">
            <v>-1</v>
          </cell>
          <cell r="BQ40">
            <v>-1</v>
          </cell>
          <cell r="BR40">
            <v>-1</v>
          </cell>
          <cell r="BS40">
            <v>45.5</v>
          </cell>
          <cell r="BT40">
            <v>-1</v>
          </cell>
          <cell r="BU40">
            <v>-1</v>
          </cell>
          <cell r="BV40">
            <v>-1</v>
          </cell>
          <cell r="BW40">
            <v>-1</v>
          </cell>
          <cell r="BX40">
            <v>-1</v>
          </cell>
          <cell r="BY40">
            <v>-1</v>
          </cell>
          <cell r="BZ40" t="str">
            <v/>
          </cell>
        </row>
        <row r="41">
          <cell r="B41" t="str">
            <v>西河入裕溪河口</v>
          </cell>
          <cell r="C41" t="str">
            <v>巢湖流域</v>
          </cell>
          <cell r="D41" t="str">
            <v>安徽省</v>
          </cell>
          <cell r="E41" t="str">
            <v>芜湖市</v>
          </cell>
          <cell r="F41" t="str">
            <v>芜湖市</v>
          </cell>
          <cell r="G41" t="str">
            <v>无为县</v>
          </cell>
          <cell r="H41" t="str">
            <v>安徽省</v>
          </cell>
          <cell r="I41" t="str">
            <v>芜湖市</v>
          </cell>
          <cell r="J41" t="str">
            <v>二级</v>
          </cell>
          <cell r="K41" t="str">
            <v>巢湖水系</v>
          </cell>
          <cell r="L41" t="str">
            <v>河流</v>
          </cell>
          <cell r="M41" t="str">
            <v>西河</v>
          </cell>
          <cell r="N41">
            <v>14510320016</v>
          </cell>
          <cell r="O41" t="str">
            <v>裕溪河</v>
          </cell>
        </row>
        <row r="41">
          <cell r="S41" t="str">
            <v/>
          </cell>
          <cell r="T41" t="str">
            <v>新增</v>
          </cell>
          <cell r="U41" t="str">
            <v>入河口</v>
          </cell>
          <cell r="V41">
            <v>117.974</v>
          </cell>
          <cell r="W41">
            <v>31.4334</v>
          </cell>
          <cell r="X41" t="str">
            <v>十四五</v>
          </cell>
          <cell r="Y41" t="str">
            <v>没有</v>
          </cell>
          <cell r="Z41" t="str">
            <v>-</v>
          </cell>
          <cell r="AA41">
            <v>2023</v>
          </cell>
          <cell r="AB41">
            <v>8</v>
          </cell>
          <cell r="AC41">
            <v>6</v>
          </cell>
          <cell r="AD41" t="str">
            <v>Ⅲ</v>
          </cell>
          <cell r="AE41" t="str">
            <v>Ⅳ</v>
          </cell>
          <cell r="AF41" t="str">
            <v>Ⅱ</v>
          </cell>
          <cell r="AG41" t="str">
            <v>-</v>
          </cell>
          <cell r="AH41" t="str">
            <v>溶解氧</v>
          </cell>
          <cell r="AI41" t="str">
            <v>-</v>
          </cell>
          <cell r="AJ41" t="str">
            <v>化学需氧量、高锰酸盐指数</v>
          </cell>
          <cell r="AK41" t="str">
            <v>溶解氧</v>
          </cell>
          <cell r="AL41" t="str">
            <v>溶解氧、高锰酸盐指数、总磷</v>
          </cell>
          <cell r="AM41" t="str">
            <v>2023-08-24</v>
          </cell>
          <cell r="AN41">
            <v>-1</v>
          </cell>
          <cell r="AO41">
            <v>31.6</v>
          </cell>
          <cell r="AP41">
            <v>-1</v>
          </cell>
          <cell r="AQ41">
            <v>-1</v>
          </cell>
          <cell r="AR41">
            <v>33.9</v>
          </cell>
          <cell r="AS41">
            <v>-1</v>
          </cell>
          <cell r="AT41">
            <v>-1</v>
          </cell>
          <cell r="AU41">
            <v>7</v>
          </cell>
          <cell r="AV41">
            <v>7</v>
          </cell>
          <cell r="AW41">
            <v>4.9</v>
          </cell>
          <cell r="AX41">
            <v>16.5</v>
          </cell>
          <cell r="AY41">
            <v>-1</v>
          </cell>
          <cell r="AZ41">
            <v>0.1</v>
          </cell>
          <cell r="BA41">
            <v>0.08</v>
          </cell>
          <cell r="BB41">
            <v>0.73</v>
          </cell>
          <cell r="BC41">
            <v>-1</v>
          </cell>
          <cell r="BD41">
            <v>-1</v>
          </cell>
          <cell r="BE41">
            <v>-1</v>
          </cell>
          <cell r="BF41">
            <v>-1</v>
          </cell>
          <cell r="BG41">
            <v>-1</v>
          </cell>
          <cell r="BH41">
            <v>-1</v>
          </cell>
          <cell r="BI41">
            <v>-1</v>
          </cell>
          <cell r="BJ41">
            <v>-1</v>
          </cell>
          <cell r="BK41">
            <v>-1</v>
          </cell>
          <cell r="BL41">
            <v>-1</v>
          </cell>
          <cell r="BM41">
            <v>-1</v>
          </cell>
          <cell r="BN41">
            <v>-1</v>
          </cell>
          <cell r="BO41">
            <v>-1</v>
          </cell>
          <cell r="BP41">
            <v>-1</v>
          </cell>
          <cell r="BQ41">
            <v>-1</v>
          </cell>
          <cell r="BR41">
            <v>-1</v>
          </cell>
          <cell r="BS41">
            <v>49.4</v>
          </cell>
          <cell r="BT41">
            <v>-1</v>
          </cell>
          <cell r="BU41">
            <v>-1</v>
          </cell>
          <cell r="BV41">
            <v>-1</v>
          </cell>
          <cell r="BW41">
            <v>-1</v>
          </cell>
          <cell r="BX41">
            <v>-1</v>
          </cell>
          <cell r="BY41">
            <v>-1</v>
          </cell>
          <cell r="BZ41" t="str">
            <v/>
          </cell>
        </row>
        <row r="42">
          <cell r="B42" t="str">
            <v>三里埂</v>
          </cell>
          <cell r="C42" t="str">
            <v>长江流域</v>
          </cell>
          <cell r="D42" t="str">
            <v>安徽省</v>
          </cell>
          <cell r="E42" t="str">
            <v>芜湖市, 马鞍山市</v>
          </cell>
          <cell r="F42" t="str">
            <v>芜湖市,马鞍山市</v>
          </cell>
          <cell r="G42" t="str">
            <v>芜湖县</v>
          </cell>
          <cell r="H42" t="str">
            <v>安徽省</v>
          </cell>
          <cell r="I42" t="str">
            <v>马鞍山市</v>
          </cell>
          <cell r="J42" t="str">
            <v>二级</v>
          </cell>
          <cell r="K42" t="str">
            <v>长江水系</v>
          </cell>
          <cell r="L42" t="str">
            <v>河流</v>
          </cell>
          <cell r="M42" t="str">
            <v>青山河</v>
          </cell>
          <cell r="N42">
            <v>14502050494</v>
          </cell>
          <cell r="O42" t="str">
            <v>姑溪河</v>
          </cell>
        </row>
        <row r="42">
          <cell r="S42" t="str">
            <v/>
          </cell>
          <cell r="T42" t="str">
            <v>新增</v>
          </cell>
          <cell r="U42" t="str">
            <v>市界（芜湖市、马鞍山市）</v>
          </cell>
          <cell r="V42">
            <v>118.5691</v>
          </cell>
          <cell r="W42">
            <v>31.2995</v>
          </cell>
          <cell r="X42" t="str">
            <v>十四五</v>
          </cell>
          <cell r="Y42" t="str">
            <v>没有</v>
          </cell>
          <cell r="Z42" t="str">
            <v>-</v>
          </cell>
          <cell r="AA42">
            <v>2023</v>
          </cell>
          <cell r="AB42">
            <v>8</v>
          </cell>
          <cell r="AC42">
            <v>6</v>
          </cell>
          <cell r="AD42" t="str">
            <v>Ⅱ</v>
          </cell>
          <cell r="AE42" t="str">
            <v>Ⅲ</v>
          </cell>
          <cell r="AF42" t="str">
            <v>Ⅲ</v>
          </cell>
          <cell r="AG42" t="str">
            <v>-</v>
          </cell>
          <cell r="AH42" t="str">
            <v>-</v>
          </cell>
          <cell r="AI42" t="str">
            <v>-</v>
          </cell>
          <cell r="AJ42" t="str">
            <v>溶解氧、总磷</v>
          </cell>
          <cell r="AK42" t="str">
            <v>溶解氧</v>
          </cell>
          <cell r="AL42" t="str">
            <v>溶解氧</v>
          </cell>
          <cell r="AM42" t="str">
            <v>2023-08-17</v>
          </cell>
          <cell r="AN42">
            <v>-1</v>
          </cell>
          <cell r="AO42">
            <v>31</v>
          </cell>
          <cell r="AP42">
            <v>-1</v>
          </cell>
          <cell r="AQ42">
            <v>-1</v>
          </cell>
          <cell r="AR42">
            <v>21.6</v>
          </cell>
          <cell r="AS42">
            <v>-1</v>
          </cell>
          <cell r="AT42">
            <v>-1</v>
          </cell>
          <cell r="AU42">
            <v>8</v>
          </cell>
          <cell r="AV42">
            <v>6.1</v>
          </cell>
          <cell r="AW42">
            <v>1.8</v>
          </cell>
          <cell r="AX42">
            <v>6</v>
          </cell>
          <cell r="AY42">
            <v>-1</v>
          </cell>
          <cell r="AZ42">
            <v>0.1</v>
          </cell>
          <cell r="BA42">
            <v>0.065</v>
          </cell>
          <cell r="BB42">
            <v>1.04</v>
          </cell>
          <cell r="BC42">
            <v>-1</v>
          </cell>
          <cell r="BD42">
            <v>-1</v>
          </cell>
          <cell r="BE42">
            <v>-1</v>
          </cell>
          <cell r="BF42">
            <v>-1</v>
          </cell>
          <cell r="BG42">
            <v>-1</v>
          </cell>
          <cell r="BH42">
            <v>-1</v>
          </cell>
          <cell r="BI42">
            <v>-1</v>
          </cell>
          <cell r="BJ42">
            <v>-1</v>
          </cell>
          <cell r="BK42">
            <v>-1</v>
          </cell>
          <cell r="BL42">
            <v>-1</v>
          </cell>
          <cell r="BM42">
            <v>-1</v>
          </cell>
          <cell r="BN42">
            <v>-1</v>
          </cell>
          <cell r="BO42">
            <v>-1</v>
          </cell>
          <cell r="BP42">
            <v>-1</v>
          </cell>
          <cell r="BQ42">
            <v>-1</v>
          </cell>
          <cell r="BR42">
            <v>-1</v>
          </cell>
          <cell r="BS42">
            <v>29</v>
          </cell>
          <cell r="BT42">
            <v>-1</v>
          </cell>
          <cell r="BU42">
            <v>-1</v>
          </cell>
          <cell r="BV42">
            <v>-1</v>
          </cell>
          <cell r="BW42">
            <v>-1</v>
          </cell>
          <cell r="BX42">
            <v>-1</v>
          </cell>
          <cell r="BY42">
            <v>-1</v>
          </cell>
          <cell r="BZ42" t="str">
            <v/>
          </cell>
        </row>
        <row r="43">
          <cell r="B43" t="str">
            <v>乔木</v>
          </cell>
          <cell r="C43" t="str">
            <v>长江流域</v>
          </cell>
          <cell r="D43" t="str">
            <v>安徽省</v>
          </cell>
          <cell r="E43" t="str">
            <v>芜湖市</v>
          </cell>
          <cell r="F43" t="str">
            <v>芜湖市</v>
          </cell>
          <cell r="G43" t="str">
            <v>南陵县</v>
          </cell>
          <cell r="H43" t="str">
            <v>安徽省</v>
          </cell>
          <cell r="I43" t="str">
            <v>池州市</v>
          </cell>
          <cell r="J43" t="str">
            <v>二级</v>
          </cell>
          <cell r="K43" t="str">
            <v>长江水系</v>
          </cell>
          <cell r="L43" t="str">
            <v>河流</v>
          </cell>
          <cell r="M43" t="str">
            <v>七星河</v>
          </cell>
          <cell r="N43">
            <v>14502050003</v>
          </cell>
          <cell r="O43" t="str">
            <v>青通河</v>
          </cell>
        </row>
        <row r="43">
          <cell r="S43" t="str">
            <v/>
          </cell>
          <cell r="T43" t="str">
            <v>新增</v>
          </cell>
          <cell r="U43" t="str">
            <v>市界（芜湖市-池州市）</v>
          </cell>
          <cell r="V43">
            <v>118.1191</v>
          </cell>
          <cell r="W43">
            <v>30.7059</v>
          </cell>
          <cell r="X43" t="str">
            <v>十四五</v>
          </cell>
          <cell r="Y43" t="str">
            <v>没有</v>
          </cell>
          <cell r="Z43" t="str">
            <v>-</v>
          </cell>
          <cell r="AA43">
            <v>2023</v>
          </cell>
          <cell r="AB43">
            <v>8</v>
          </cell>
          <cell r="AC43">
            <v>21</v>
          </cell>
          <cell r="AD43" t="str">
            <v>Ⅱ</v>
          </cell>
          <cell r="AE43" t="str">
            <v>Ⅱ</v>
          </cell>
          <cell r="AF43" t="str">
            <v>Ⅲ</v>
          </cell>
          <cell r="AG43" t="str">
            <v>-</v>
          </cell>
          <cell r="AH43" t="str">
            <v>-</v>
          </cell>
          <cell r="AI43" t="str">
            <v>-</v>
          </cell>
          <cell r="AJ43" t="str">
            <v>高锰酸盐指数、总磷</v>
          </cell>
          <cell r="AK43" t="str">
            <v>高锰酸盐指数、总磷</v>
          </cell>
          <cell r="AL43" t="str">
            <v>溶解氧</v>
          </cell>
          <cell r="AM43" t="str">
            <v>2023-08-01</v>
          </cell>
          <cell r="AN43">
            <v>-1</v>
          </cell>
          <cell r="AO43">
            <v>-1</v>
          </cell>
          <cell r="AP43">
            <v>-1</v>
          </cell>
          <cell r="AQ43">
            <v>-1</v>
          </cell>
          <cell r="AR43">
            <v>-1</v>
          </cell>
          <cell r="AS43">
            <v>-1</v>
          </cell>
          <cell r="AT43">
            <v>-1</v>
          </cell>
          <cell r="AU43">
            <v>7</v>
          </cell>
          <cell r="AV43">
            <v>8.4</v>
          </cell>
          <cell r="AW43">
            <v>2.1</v>
          </cell>
          <cell r="AX43">
            <v>8</v>
          </cell>
          <cell r="AY43">
            <v>1</v>
          </cell>
          <cell r="AZ43">
            <v>0.08</v>
          </cell>
          <cell r="BA43">
            <v>0.05</v>
          </cell>
          <cell r="BB43">
            <v>-1</v>
          </cell>
          <cell r="BC43">
            <v>0.001</v>
          </cell>
          <cell r="BD43">
            <v>0.0004</v>
          </cell>
          <cell r="BE43">
            <v>0.097</v>
          </cell>
          <cell r="BF43">
            <v>0.0002</v>
          </cell>
          <cell r="BG43">
            <v>0.0012</v>
          </cell>
          <cell r="BH43">
            <v>2e-5</v>
          </cell>
          <cell r="BI43">
            <v>2e-5</v>
          </cell>
          <cell r="BJ43">
            <v>0.002</v>
          </cell>
          <cell r="BK43">
            <v>4e-5</v>
          </cell>
          <cell r="BL43">
            <v>0.002</v>
          </cell>
          <cell r="BM43">
            <v>0.0002</v>
          </cell>
          <cell r="BN43">
            <v>0.005</v>
          </cell>
          <cell r="BO43">
            <v>0.02</v>
          </cell>
          <cell r="BP43">
            <v>0.005</v>
          </cell>
          <cell r="BQ43">
            <v>-1</v>
          </cell>
          <cell r="BR43">
            <v>-1</v>
          </cell>
          <cell r="BS43">
            <v>-1</v>
          </cell>
          <cell r="BT43">
            <v>-1</v>
          </cell>
          <cell r="BU43">
            <v>-1</v>
          </cell>
          <cell r="BV43">
            <v>-1</v>
          </cell>
          <cell r="BW43">
            <v>-1</v>
          </cell>
          <cell r="BX43">
            <v>-1</v>
          </cell>
          <cell r="BY43">
            <v>-1</v>
          </cell>
          <cell r="BZ43" t="str">
            <v/>
          </cell>
        </row>
        <row r="44">
          <cell r="B44" t="str">
            <v>沫河口</v>
          </cell>
          <cell r="C44" t="str">
            <v>淮河流域</v>
          </cell>
          <cell r="D44" t="str">
            <v>安徽省</v>
          </cell>
          <cell r="E44" t="str">
            <v>蚌埠市</v>
          </cell>
          <cell r="F44" t="str">
            <v>蚌埠市</v>
          </cell>
          <cell r="G44" t="str">
            <v>蚌山区、淮上区、龙子湖区、禹会区</v>
          </cell>
          <cell r="H44" t="str">
            <v>安徽省</v>
          </cell>
          <cell r="I44" t="str">
            <v>蚌埠市</v>
          </cell>
          <cell r="J44" t="str">
            <v>干流</v>
          </cell>
          <cell r="K44" t="str">
            <v>淮河水系</v>
          </cell>
          <cell r="L44" t="str">
            <v>河流</v>
          </cell>
          <cell r="M44" t="str">
            <v>淮河</v>
          </cell>
          <cell r="N44">
            <v>14511130077</v>
          </cell>
          <cell r="O44" t="str">
            <v>洪泽湖</v>
          </cell>
        </row>
        <row r="44">
          <cell r="S44" t="str">
            <v>淮河蚌埠景观娱乐、排污控制区/淮河蚌埠、滁州农业用水区</v>
          </cell>
          <cell r="T44" t="str">
            <v>保留</v>
          </cell>
          <cell r="U44" t="str">
            <v>—</v>
          </cell>
          <cell r="V44">
            <v>117.5357</v>
          </cell>
          <cell r="W44">
            <v>32.9793</v>
          </cell>
          <cell r="X44" t="str">
            <v>十一五,十二五,十三五,十四五</v>
          </cell>
          <cell r="Y44" t="str">
            <v>有</v>
          </cell>
          <cell r="Z44" t="str">
            <v>固定站</v>
          </cell>
          <cell r="AA44">
            <v>2023</v>
          </cell>
          <cell r="AB44">
            <v>8</v>
          </cell>
          <cell r="AC44">
            <v>5</v>
          </cell>
          <cell r="AD44" t="str">
            <v>Ⅲ</v>
          </cell>
          <cell r="AE44" t="str">
            <v>Ⅳ</v>
          </cell>
          <cell r="AF44" t="str">
            <v>Ⅱ</v>
          </cell>
          <cell r="AG44" t="str">
            <v>-</v>
          </cell>
          <cell r="AH44" t="str">
            <v>溶解氧</v>
          </cell>
          <cell r="AI44" t="str">
            <v>-</v>
          </cell>
          <cell r="AJ44" t="str">
            <v>溶解氧、总磷</v>
          </cell>
          <cell r="AK44" t="str">
            <v>溶解氧</v>
          </cell>
          <cell r="AL44" t="str">
            <v>溶解氧、高锰酸盐指数、总磷</v>
          </cell>
          <cell r="AM44" t="str">
            <v>2023-08-01</v>
          </cell>
          <cell r="AN44">
            <v>-1</v>
          </cell>
          <cell r="AO44">
            <v>28.8</v>
          </cell>
          <cell r="AP44">
            <v>-1</v>
          </cell>
          <cell r="AQ44">
            <v>-1</v>
          </cell>
          <cell r="AR44">
            <v>56.3</v>
          </cell>
          <cell r="AS44">
            <v>-1</v>
          </cell>
          <cell r="AT44">
            <v>-1</v>
          </cell>
          <cell r="AU44">
            <v>8</v>
          </cell>
          <cell r="AV44">
            <v>5.7</v>
          </cell>
          <cell r="AW44">
            <v>3.8</v>
          </cell>
          <cell r="AX44">
            <v>-1</v>
          </cell>
          <cell r="AY44">
            <v>-1</v>
          </cell>
          <cell r="AZ44">
            <v>0.12</v>
          </cell>
          <cell r="BA44">
            <v>0.182</v>
          </cell>
          <cell r="BB44">
            <v>2.58</v>
          </cell>
          <cell r="BC44">
            <v>-1</v>
          </cell>
          <cell r="BD44">
            <v>-1</v>
          </cell>
          <cell r="BE44">
            <v>-1</v>
          </cell>
          <cell r="BF44">
            <v>-1</v>
          </cell>
          <cell r="BG44">
            <v>-1</v>
          </cell>
          <cell r="BH44">
            <v>-1</v>
          </cell>
          <cell r="BI44">
            <v>-1</v>
          </cell>
          <cell r="BJ44">
            <v>-1</v>
          </cell>
          <cell r="BK44">
            <v>-1</v>
          </cell>
          <cell r="BL44">
            <v>-1</v>
          </cell>
          <cell r="BM44">
            <v>-1</v>
          </cell>
          <cell r="BN44">
            <v>-1</v>
          </cell>
          <cell r="BO44">
            <v>-1</v>
          </cell>
          <cell r="BP44">
            <v>-1</v>
          </cell>
          <cell r="BQ44">
            <v>-1</v>
          </cell>
          <cell r="BR44">
            <v>-1</v>
          </cell>
          <cell r="BS44">
            <v>48</v>
          </cell>
          <cell r="BT44">
            <v>-1</v>
          </cell>
          <cell r="BU44">
            <v>-1</v>
          </cell>
          <cell r="BV44">
            <v>-1</v>
          </cell>
          <cell r="BW44">
            <v>-1</v>
          </cell>
          <cell r="BX44">
            <v>-1</v>
          </cell>
          <cell r="BY44">
            <v>-1</v>
          </cell>
          <cell r="BZ44" t="str">
            <v/>
          </cell>
        </row>
        <row r="45">
          <cell r="B45" t="str">
            <v>龙亢</v>
          </cell>
          <cell r="C45" t="str">
            <v>淮河流域</v>
          </cell>
          <cell r="D45" t="str">
            <v>安徽省</v>
          </cell>
          <cell r="E45" t="str">
            <v>亳州市</v>
          </cell>
          <cell r="F45" t="str">
            <v>亳州市</v>
          </cell>
          <cell r="G45" t="str">
            <v>利辛县、蒙城县</v>
          </cell>
          <cell r="H45" t="str">
            <v>安徽省</v>
          </cell>
          <cell r="I45" t="str">
            <v>亳州市</v>
          </cell>
          <cell r="J45" t="str">
            <v>一级</v>
          </cell>
          <cell r="K45" t="str">
            <v>淮河水系</v>
          </cell>
          <cell r="L45" t="str">
            <v>河流</v>
          </cell>
          <cell r="M45" t="str">
            <v>涡河</v>
          </cell>
          <cell r="N45">
            <v>14511130072</v>
          </cell>
          <cell r="O45" t="str">
            <v>淮河</v>
          </cell>
        </row>
        <row r="45">
          <cell r="S45" t="str">
            <v>涡河亳州景观、工业用水区/涡河谯城、怀远农业用水区</v>
          </cell>
          <cell r="T45" t="str">
            <v>调整</v>
          </cell>
          <cell r="U45" t="str">
            <v>市界（亳州市-蚌埠市）</v>
          </cell>
          <cell r="V45">
            <v>116.8031</v>
          </cell>
          <cell r="W45">
            <v>33.1625</v>
          </cell>
          <cell r="X45" t="str">
            <v>十二五,十三五,十四五</v>
          </cell>
          <cell r="Y45" t="str">
            <v>有</v>
          </cell>
          <cell r="Z45" t="str">
            <v>固定站</v>
          </cell>
          <cell r="AA45">
            <v>2023</v>
          </cell>
          <cell r="AB45">
            <v>8</v>
          </cell>
          <cell r="AC45">
            <v>7</v>
          </cell>
          <cell r="AD45" t="str">
            <v>Ⅲ</v>
          </cell>
          <cell r="AE45" t="str">
            <v>Ⅴ</v>
          </cell>
          <cell r="AF45" t="str">
            <v>Ⅳ</v>
          </cell>
          <cell r="AG45" t="str">
            <v>-</v>
          </cell>
          <cell r="AH45" t="str">
            <v>溶解氧</v>
          </cell>
          <cell r="AI45" t="str">
            <v>化学需氧量（0.2）</v>
          </cell>
          <cell r="AJ45" t="str">
            <v>溶解氧、化学需氧量</v>
          </cell>
          <cell r="AK45" t="str">
            <v>溶解氧</v>
          </cell>
          <cell r="AL45" t="str">
            <v>化学需氧量</v>
          </cell>
          <cell r="AM45" t="str">
            <v>2023-08-08</v>
          </cell>
          <cell r="AN45">
            <v>-1</v>
          </cell>
          <cell r="AO45">
            <v>29.6</v>
          </cell>
          <cell r="AP45">
            <v>-1</v>
          </cell>
          <cell r="AQ45">
            <v>-1</v>
          </cell>
          <cell r="AR45">
            <v>116.3</v>
          </cell>
          <cell r="AS45">
            <v>-1</v>
          </cell>
          <cell r="AT45">
            <v>-1</v>
          </cell>
          <cell r="AU45">
            <v>8</v>
          </cell>
          <cell r="AV45">
            <v>5.5</v>
          </cell>
          <cell r="AW45">
            <v>3.7</v>
          </cell>
          <cell r="AX45">
            <v>16.5</v>
          </cell>
          <cell r="AY45">
            <v>-1</v>
          </cell>
          <cell r="AZ45">
            <v>0.09</v>
          </cell>
          <cell r="BA45">
            <v>0.085</v>
          </cell>
          <cell r="BB45">
            <v>1.65</v>
          </cell>
          <cell r="BC45">
            <v>-1</v>
          </cell>
          <cell r="BD45">
            <v>-1</v>
          </cell>
          <cell r="BE45">
            <v>0.694</v>
          </cell>
          <cell r="BF45">
            <v>-1</v>
          </cell>
          <cell r="BG45">
            <v>-1</v>
          </cell>
          <cell r="BH45">
            <v>-1</v>
          </cell>
          <cell r="BI45">
            <v>-1</v>
          </cell>
          <cell r="BJ45">
            <v>-1</v>
          </cell>
          <cell r="BK45">
            <v>-1</v>
          </cell>
          <cell r="BL45">
            <v>-1</v>
          </cell>
          <cell r="BM45">
            <v>-1</v>
          </cell>
          <cell r="BN45">
            <v>-1</v>
          </cell>
          <cell r="BO45">
            <v>-1</v>
          </cell>
          <cell r="BP45">
            <v>-1</v>
          </cell>
          <cell r="BQ45">
            <v>-1</v>
          </cell>
          <cell r="BR45">
            <v>-1</v>
          </cell>
          <cell r="BS45">
            <v>42.3</v>
          </cell>
          <cell r="BT45">
            <v>-1</v>
          </cell>
          <cell r="BU45">
            <v>-1</v>
          </cell>
          <cell r="BV45">
            <v>-1</v>
          </cell>
          <cell r="BW45">
            <v>-1</v>
          </cell>
          <cell r="BX45">
            <v>-1</v>
          </cell>
          <cell r="BY45">
            <v>-1</v>
          </cell>
          <cell r="BZ45" t="str">
            <v/>
          </cell>
        </row>
        <row r="46">
          <cell r="B46" t="str">
            <v>关咀</v>
          </cell>
          <cell r="C46" t="str">
            <v>淮河流域</v>
          </cell>
          <cell r="D46" t="str">
            <v>安徽省</v>
          </cell>
          <cell r="E46" t="str">
            <v>宿州市, 蚌埠市</v>
          </cell>
          <cell r="F46" t="str">
            <v>蚌埠市,宿州市</v>
          </cell>
          <cell r="G46" t="str">
            <v>灵璧县、泗县、埇桥区</v>
          </cell>
          <cell r="H46" t="str">
            <v>安徽省</v>
          </cell>
          <cell r="I46" t="str">
            <v>蚌埠市</v>
          </cell>
          <cell r="J46" t="str">
            <v>入湖河流</v>
          </cell>
          <cell r="K46" t="str">
            <v>淮河水系</v>
          </cell>
          <cell r="L46" t="str">
            <v>河流</v>
          </cell>
          <cell r="M46" t="str">
            <v>沱河</v>
          </cell>
          <cell r="N46">
            <v>14511130061</v>
          </cell>
          <cell r="O46" t="str">
            <v>沱湖</v>
          </cell>
        </row>
        <row r="46">
          <cell r="S46" t="str">
            <v>沱河(下段)固镇五河过渡区</v>
          </cell>
          <cell r="T46" t="str">
            <v>保留</v>
          </cell>
          <cell r="U46" t="str">
            <v>市界（宿州市、蚌埠市）</v>
          </cell>
          <cell r="V46">
            <v>117.8058</v>
          </cell>
          <cell r="W46">
            <v>33.2722</v>
          </cell>
          <cell r="X46" t="str">
            <v>十二五,十三五,十四五</v>
          </cell>
          <cell r="Y46" t="str">
            <v>有</v>
          </cell>
          <cell r="Z46" t="str">
            <v>固定站</v>
          </cell>
          <cell r="AA46">
            <v>2023</v>
          </cell>
          <cell r="AB46">
            <v>8</v>
          </cell>
          <cell r="AC46">
            <v>7</v>
          </cell>
          <cell r="AD46" t="str">
            <v>Ⅲ</v>
          </cell>
          <cell r="AE46" t="str">
            <v>Ⅳ</v>
          </cell>
          <cell r="AF46" t="str">
            <v>Ⅲ</v>
          </cell>
          <cell r="AG46" t="str">
            <v>-</v>
          </cell>
          <cell r="AH46" t="str">
            <v>化学需氧量（0.2）、高锰酸盐指数（0.1）</v>
          </cell>
          <cell r="AI46" t="str">
            <v>-</v>
          </cell>
          <cell r="AJ46" t="str">
            <v>溶解氧、化学需氧量、高锰酸盐指数、总磷</v>
          </cell>
          <cell r="AK46" t="str">
            <v>化学需氧量、高锰酸盐指数</v>
          </cell>
          <cell r="AL46" t="str">
            <v>溶解氧、高锰酸盐指数</v>
          </cell>
          <cell r="AM46" t="str">
            <v>2023-08-15</v>
          </cell>
          <cell r="AN46">
            <v>-1</v>
          </cell>
          <cell r="AO46">
            <v>28.3</v>
          </cell>
          <cell r="AP46">
            <v>-1</v>
          </cell>
          <cell r="AQ46">
            <v>-1</v>
          </cell>
          <cell r="AR46">
            <v>77.5</v>
          </cell>
          <cell r="AS46">
            <v>-1</v>
          </cell>
          <cell r="AT46">
            <v>-1</v>
          </cell>
          <cell r="AU46">
            <v>8</v>
          </cell>
          <cell r="AV46">
            <v>5.9</v>
          </cell>
          <cell r="AW46">
            <v>5.2</v>
          </cell>
          <cell r="AX46">
            <v>16.2</v>
          </cell>
          <cell r="AY46">
            <v>-1</v>
          </cell>
          <cell r="AZ46">
            <v>0.05</v>
          </cell>
          <cell r="BA46">
            <v>0.108</v>
          </cell>
          <cell r="BB46">
            <v>1.74</v>
          </cell>
          <cell r="BC46">
            <v>-1</v>
          </cell>
          <cell r="BD46">
            <v>-1</v>
          </cell>
          <cell r="BE46">
            <v>0.902</v>
          </cell>
          <cell r="BF46">
            <v>-1</v>
          </cell>
          <cell r="BG46">
            <v>-1</v>
          </cell>
          <cell r="BH46">
            <v>-1</v>
          </cell>
          <cell r="BI46">
            <v>-1</v>
          </cell>
          <cell r="BJ46">
            <v>-1</v>
          </cell>
          <cell r="BK46">
            <v>-1</v>
          </cell>
          <cell r="BL46">
            <v>-1</v>
          </cell>
          <cell r="BM46">
            <v>-1</v>
          </cell>
          <cell r="BN46">
            <v>-1</v>
          </cell>
          <cell r="BO46">
            <v>-1</v>
          </cell>
          <cell r="BP46">
            <v>-1</v>
          </cell>
          <cell r="BQ46">
            <v>-1</v>
          </cell>
          <cell r="BR46">
            <v>-1</v>
          </cell>
          <cell r="BS46">
            <v>16.4</v>
          </cell>
          <cell r="BT46">
            <v>-1</v>
          </cell>
          <cell r="BU46">
            <v>-1</v>
          </cell>
          <cell r="BV46">
            <v>-1</v>
          </cell>
          <cell r="BW46">
            <v>-1</v>
          </cell>
          <cell r="BX46">
            <v>-1</v>
          </cell>
          <cell r="BY46">
            <v>-1</v>
          </cell>
          <cell r="BZ46" t="str">
            <v/>
          </cell>
        </row>
        <row r="47">
          <cell r="B47" t="str">
            <v>五河</v>
          </cell>
          <cell r="C47" t="str">
            <v>淮河流域</v>
          </cell>
          <cell r="D47" t="str">
            <v>安徽省</v>
          </cell>
          <cell r="E47" t="str">
            <v>蚌埠市</v>
          </cell>
          <cell r="F47" t="str">
            <v>蚌埠市</v>
          </cell>
          <cell r="G47" t="str">
            <v>固镇县、怀远县、五河县</v>
          </cell>
          <cell r="H47" t="str">
            <v>安徽省</v>
          </cell>
          <cell r="I47" t="str">
            <v>蚌埠市</v>
          </cell>
          <cell r="J47" t="str">
            <v>入湖河流</v>
          </cell>
          <cell r="K47" t="str">
            <v>淮河水系</v>
          </cell>
          <cell r="L47" t="str">
            <v>河流</v>
          </cell>
          <cell r="M47" t="str">
            <v>怀洪新河</v>
          </cell>
          <cell r="N47">
            <v>14511130044</v>
          </cell>
          <cell r="O47" t="str">
            <v>洪泽湖</v>
          </cell>
        </row>
        <row r="47">
          <cell r="S47" t="str">
            <v>怀洪新河怀远、五河保留区/怀洪新河皖苏缓冲区</v>
          </cell>
          <cell r="T47" t="str">
            <v>保留</v>
          </cell>
          <cell r="U47" t="str">
            <v>省界（皖-苏）</v>
          </cell>
          <cell r="V47">
            <v>117.9759</v>
          </cell>
          <cell r="W47">
            <v>33.1903</v>
          </cell>
          <cell r="X47" t="str">
            <v>十二五,十三五,十四五</v>
          </cell>
          <cell r="Y47" t="str">
            <v>有</v>
          </cell>
          <cell r="Z47" t="str">
            <v>固定站</v>
          </cell>
          <cell r="AA47">
            <v>2023</v>
          </cell>
          <cell r="AB47">
            <v>8</v>
          </cell>
          <cell r="AC47">
            <v>6</v>
          </cell>
          <cell r="AD47" t="str">
            <v>Ⅳ</v>
          </cell>
          <cell r="AE47" t="str">
            <v>Ⅳ</v>
          </cell>
          <cell r="AF47" t="str">
            <v>Ⅳ</v>
          </cell>
          <cell r="AG47" t="str">
            <v>高锰酸盐指数（0.2）</v>
          </cell>
          <cell r="AH47" t="str">
            <v>化学需氧量（0.3）、高锰酸盐指数（0.1）、溶解氧</v>
          </cell>
          <cell r="AI47" t="str">
            <v>高锰酸盐指数（0.05）</v>
          </cell>
          <cell r="AJ47" t="str">
            <v>高锰酸盐指数</v>
          </cell>
          <cell r="AK47" t="str">
            <v>化学需氧量、高锰酸盐指数、溶解氧</v>
          </cell>
          <cell r="AL47" t="str">
            <v>高锰酸盐指数</v>
          </cell>
          <cell r="AM47" t="str">
            <v>2023-08-09</v>
          </cell>
          <cell r="AN47">
            <v>-1</v>
          </cell>
          <cell r="AO47">
            <v>29.5</v>
          </cell>
          <cell r="AP47">
            <v>-1</v>
          </cell>
          <cell r="AQ47">
            <v>-1</v>
          </cell>
          <cell r="AR47">
            <v>79.1</v>
          </cell>
          <cell r="AS47">
            <v>-1</v>
          </cell>
          <cell r="AT47">
            <v>-1</v>
          </cell>
          <cell r="AU47">
            <v>8</v>
          </cell>
          <cell r="AV47">
            <v>7.9</v>
          </cell>
          <cell r="AW47">
            <v>7</v>
          </cell>
          <cell r="AX47">
            <v>14.5</v>
          </cell>
          <cell r="AY47">
            <v>-1</v>
          </cell>
          <cell r="AZ47">
            <v>0.06</v>
          </cell>
          <cell r="BA47">
            <v>0.072</v>
          </cell>
          <cell r="BB47">
            <v>1.46</v>
          </cell>
          <cell r="BC47">
            <v>-1</v>
          </cell>
          <cell r="BD47">
            <v>-1</v>
          </cell>
          <cell r="BE47">
            <v>-1</v>
          </cell>
          <cell r="BF47">
            <v>-1</v>
          </cell>
          <cell r="BG47">
            <v>-1</v>
          </cell>
          <cell r="BH47">
            <v>-1</v>
          </cell>
          <cell r="BI47">
            <v>-1</v>
          </cell>
          <cell r="BJ47">
            <v>-1</v>
          </cell>
          <cell r="BK47">
            <v>-1</v>
          </cell>
          <cell r="BL47">
            <v>-1</v>
          </cell>
          <cell r="BM47">
            <v>-1</v>
          </cell>
          <cell r="BN47">
            <v>-1</v>
          </cell>
          <cell r="BO47">
            <v>-1</v>
          </cell>
          <cell r="BP47">
            <v>-1</v>
          </cell>
          <cell r="BQ47">
            <v>-1</v>
          </cell>
          <cell r="BR47">
            <v>-1</v>
          </cell>
          <cell r="BS47">
            <v>22.6</v>
          </cell>
          <cell r="BT47">
            <v>-1</v>
          </cell>
          <cell r="BU47">
            <v>-1</v>
          </cell>
          <cell r="BV47">
            <v>-1</v>
          </cell>
          <cell r="BW47">
            <v>-1</v>
          </cell>
          <cell r="BX47">
            <v>-1</v>
          </cell>
          <cell r="BY47">
            <v>-1</v>
          </cell>
          <cell r="BZ47" t="str">
            <v/>
          </cell>
        </row>
        <row r="48">
          <cell r="B48" t="str">
            <v>蚌埠固镇</v>
          </cell>
          <cell r="C48" t="str">
            <v>淮河流域</v>
          </cell>
          <cell r="D48" t="str">
            <v>安徽省</v>
          </cell>
          <cell r="E48" t="str">
            <v>蚌埠市</v>
          </cell>
          <cell r="F48" t="str">
            <v>蚌埠市</v>
          </cell>
          <cell r="G48" t="str">
            <v>固镇县</v>
          </cell>
          <cell r="H48" t="str">
            <v>安徽省</v>
          </cell>
          <cell r="I48" t="str">
            <v>蚌埠市</v>
          </cell>
          <cell r="J48" t="str">
            <v>一级</v>
          </cell>
          <cell r="K48" t="str">
            <v>淮河水系</v>
          </cell>
          <cell r="L48" t="str">
            <v>河流</v>
          </cell>
          <cell r="M48" t="str">
            <v>浍河</v>
          </cell>
          <cell r="N48">
            <v>14511130069</v>
          </cell>
          <cell r="O48" t="str">
            <v>怀洪新河</v>
          </cell>
        </row>
        <row r="48">
          <cell r="S48" t="str">
            <v>浍河濉溪、固镇农业、渔业用水区</v>
          </cell>
          <cell r="T48" t="str">
            <v>保留</v>
          </cell>
          <cell r="U48" t="str">
            <v>—</v>
          </cell>
          <cell r="V48">
            <v>117.3569</v>
          </cell>
          <cell r="W48">
            <v>33.2876</v>
          </cell>
          <cell r="X48" t="str">
            <v>十一五,十二五,十三五,十四五</v>
          </cell>
          <cell r="Y48" t="str">
            <v>有</v>
          </cell>
          <cell r="Z48" t="str">
            <v>固定站</v>
          </cell>
          <cell r="AA48">
            <v>2023</v>
          </cell>
          <cell r="AB48">
            <v>8</v>
          </cell>
          <cell r="AC48">
            <v>8</v>
          </cell>
          <cell r="AD48" t="str">
            <v>Ⅲ</v>
          </cell>
          <cell r="AE48" t="str">
            <v>Ⅳ</v>
          </cell>
          <cell r="AF48" t="str">
            <v>Ⅲ</v>
          </cell>
          <cell r="AG48" t="str">
            <v>-</v>
          </cell>
          <cell r="AH48" t="str">
            <v>五日生化需氧量（0.4）、总磷（0.07）、溶解氧</v>
          </cell>
          <cell r="AI48" t="str">
            <v>-</v>
          </cell>
          <cell r="AJ48" t="str">
            <v>溶解氧、五日生化需氧量、化学需氧量、高锰酸盐指数、总磷</v>
          </cell>
          <cell r="AK48" t="str">
            <v>五日生化需氧量、溶解氧、总磷</v>
          </cell>
          <cell r="AL48" t="str">
            <v>溶解氧、五日生化需氧量、化学需氧量、高锰酸盐指数、总磷</v>
          </cell>
          <cell r="AM48" t="str">
            <v>2023-08-15</v>
          </cell>
          <cell r="AN48">
            <v>-1</v>
          </cell>
          <cell r="AO48">
            <v>30.7</v>
          </cell>
          <cell r="AP48">
            <v>-1</v>
          </cell>
          <cell r="AQ48">
            <v>-1</v>
          </cell>
          <cell r="AR48">
            <v>102.8</v>
          </cell>
          <cell r="AS48">
            <v>-1</v>
          </cell>
          <cell r="AT48">
            <v>-1</v>
          </cell>
          <cell r="AU48">
            <v>8</v>
          </cell>
          <cell r="AV48">
            <v>5.3</v>
          </cell>
          <cell r="AW48">
            <v>4.6</v>
          </cell>
          <cell r="AX48">
            <v>18</v>
          </cell>
          <cell r="AY48">
            <v>3.2</v>
          </cell>
          <cell r="AZ48">
            <v>0.24</v>
          </cell>
          <cell r="BA48">
            <v>0.192</v>
          </cell>
          <cell r="BB48">
            <v>1.98</v>
          </cell>
          <cell r="BC48">
            <v>-1</v>
          </cell>
          <cell r="BD48">
            <v>-1</v>
          </cell>
          <cell r="BE48">
            <v>0.885</v>
          </cell>
          <cell r="BF48">
            <v>-1</v>
          </cell>
          <cell r="BG48">
            <v>-1</v>
          </cell>
          <cell r="BH48">
            <v>-1</v>
          </cell>
          <cell r="BI48">
            <v>-1</v>
          </cell>
          <cell r="BJ48">
            <v>-1</v>
          </cell>
          <cell r="BK48">
            <v>-1</v>
          </cell>
          <cell r="BL48">
            <v>-1</v>
          </cell>
          <cell r="BM48">
            <v>-1</v>
          </cell>
          <cell r="BN48">
            <v>-1</v>
          </cell>
          <cell r="BO48">
            <v>-1</v>
          </cell>
          <cell r="BP48">
            <v>-1</v>
          </cell>
          <cell r="BQ48">
            <v>-1</v>
          </cell>
          <cell r="BR48">
            <v>-1</v>
          </cell>
          <cell r="BS48">
            <v>37.7</v>
          </cell>
          <cell r="BT48">
            <v>-1</v>
          </cell>
          <cell r="BU48">
            <v>-1</v>
          </cell>
          <cell r="BV48">
            <v>-1</v>
          </cell>
          <cell r="BW48">
            <v>-1</v>
          </cell>
          <cell r="BX48">
            <v>-1</v>
          </cell>
          <cell r="BY48">
            <v>-1</v>
          </cell>
          <cell r="BZ48" t="str">
            <v/>
          </cell>
        </row>
        <row r="49">
          <cell r="B49" t="str">
            <v>蚌埠闸上</v>
          </cell>
          <cell r="C49" t="str">
            <v>淮河流域</v>
          </cell>
          <cell r="D49" t="str">
            <v>安徽省</v>
          </cell>
          <cell r="E49" t="str">
            <v>蚌埠市</v>
          </cell>
          <cell r="F49" t="str">
            <v>蚌埠市</v>
          </cell>
          <cell r="G49" t="str">
            <v>禹会区</v>
          </cell>
          <cell r="H49" t="str">
            <v>安徽省</v>
          </cell>
          <cell r="I49" t="str">
            <v>蚌埠市</v>
          </cell>
          <cell r="J49" t="str">
            <v>干流</v>
          </cell>
          <cell r="K49" t="str">
            <v>淮河水系</v>
          </cell>
          <cell r="L49" t="str">
            <v>河流</v>
          </cell>
          <cell r="M49" t="str">
            <v>淮河</v>
          </cell>
          <cell r="N49">
            <v>14511130077</v>
          </cell>
          <cell r="O49" t="str">
            <v>洪泽湖</v>
          </cell>
        </row>
        <row r="49">
          <cell r="S49" t="str">
            <v>淮河蚌埠饮用水源区</v>
          </cell>
          <cell r="T49" t="str">
            <v>保留</v>
          </cell>
          <cell r="U49" t="str">
            <v>—</v>
          </cell>
          <cell r="V49">
            <v>117.2454</v>
          </cell>
          <cell r="W49">
            <v>32.9606</v>
          </cell>
          <cell r="X49" t="str">
            <v>十一五,十二五,十三五,十四五</v>
          </cell>
          <cell r="Y49" t="str">
            <v>有</v>
          </cell>
          <cell r="Z49" t="str">
            <v>固定站</v>
          </cell>
          <cell r="AA49">
            <v>2023</v>
          </cell>
          <cell r="AB49">
            <v>8</v>
          </cell>
          <cell r="AC49">
            <v>5</v>
          </cell>
          <cell r="AD49" t="str">
            <v>Ⅲ</v>
          </cell>
          <cell r="AE49" t="str">
            <v>Ⅳ</v>
          </cell>
          <cell r="AF49" t="str">
            <v>Ⅲ</v>
          </cell>
          <cell r="AG49" t="str">
            <v>-</v>
          </cell>
          <cell r="AH49" t="str">
            <v>溶解氧</v>
          </cell>
          <cell r="AI49" t="str">
            <v>-</v>
          </cell>
          <cell r="AJ49" t="str">
            <v>溶解氧、总磷</v>
          </cell>
          <cell r="AK49" t="str">
            <v>溶解氧</v>
          </cell>
          <cell r="AL49" t="str">
            <v>溶解氧、化学需氧量</v>
          </cell>
          <cell r="AM49" t="str">
            <v>2023-08-01</v>
          </cell>
          <cell r="AN49">
            <v>-1</v>
          </cell>
          <cell r="AO49">
            <v>30.9</v>
          </cell>
          <cell r="AP49">
            <v>-1</v>
          </cell>
          <cell r="AQ49">
            <v>-1</v>
          </cell>
          <cell r="AR49">
            <v>54</v>
          </cell>
          <cell r="AS49">
            <v>-1</v>
          </cell>
          <cell r="AT49">
            <v>-1</v>
          </cell>
          <cell r="AU49">
            <v>7</v>
          </cell>
          <cell r="AV49">
            <v>5.1</v>
          </cell>
          <cell r="AW49">
            <v>3</v>
          </cell>
          <cell r="AX49">
            <v>-1</v>
          </cell>
          <cell r="AY49">
            <v>-1</v>
          </cell>
          <cell r="AZ49">
            <v>0.03</v>
          </cell>
          <cell r="BA49">
            <v>0.179</v>
          </cell>
          <cell r="BB49">
            <v>1.87</v>
          </cell>
          <cell r="BC49">
            <v>-1</v>
          </cell>
          <cell r="BD49">
            <v>-1</v>
          </cell>
          <cell r="BE49">
            <v>-1</v>
          </cell>
          <cell r="BF49">
            <v>-1</v>
          </cell>
          <cell r="BG49">
            <v>-1</v>
          </cell>
          <cell r="BH49">
            <v>-1</v>
          </cell>
          <cell r="BI49">
            <v>-1</v>
          </cell>
          <cell r="BJ49">
            <v>-1</v>
          </cell>
          <cell r="BK49">
            <v>-1</v>
          </cell>
          <cell r="BL49">
            <v>-1</v>
          </cell>
          <cell r="BM49">
            <v>-1</v>
          </cell>
          <cell r="BN49">
            <v>-1</v>
          </cell>
          <cell r="BO49">
            <v>-1</v>
          </cell>
          <cell r="BP49">
            <v>-1</v>
          </cell>
          <cell r="BQ49">
            <v>-1</v>
          </cell>
          <cell r="BR49">
            <v>-1</v>
          </cell>
          <cell r="BS49">
            <v>67.6</v>
          </cell>
          <cell r="BT49">
            <v>-1</v>
          </cell>
          <cell r="BU49">
            <v>-1</v>
          </cell>
          <cell r="BV49">
            <v>-1</v>
          </cell>
          <cell r="BW49">
            <v>-1</v>
          </cell>
          <cell r="BX49">
            <v>-1</v>
          </cell>
          <cell r="BY49">
            <v>-1</v>
          </cell>
          <cell r="BZ49" t="str">
            <v/>
          </cell>
        </row>
        <row r="50">
          <cell r="B50" t="str">
            <v>湖沟</v>
          </cell>
          <cell r="C50" t="str">
            <v>淮河流域</v>
          </cell>
          <cell r="D50" t="str">
            <v>安徽省</v>
          </cell>
          <cell r="E50" t="str">
            <v>宿州市</v>
          </cell>
          <cell r="F50" t="str">
            <v>宿州市</v>
          </cell>
          <cell r="G50" t="str">
            <v>埇桥区</v>
          </cell>
          <cell r="H50" t="str">
            <v>安徽省</v>
          </cell>
          <cell r="I50" t="str">
            <v>蚌埠市</v>
          </cell>
          <cell r="J50" t="str">
            <v>一级</v>
          </cell>
          <cell r="K50" t="str">
            <v>淮河水系</v>
          </cell>
          <cell r="L50" t="str">
            <v>河流</v>
          </cell>
          <cell r="M50" t="str">
            <v>浍河</v>
          </cell>
          <cell r="N50">
            <v>14511130069</v>
          </cell>
          <cell r="O50" t="str">
            <v>怀洪新河</v>
          </cell>
        </row>
        <row r="50">
          <cell r="S50" t="str">
            <v/>
          </cell>
          <cell r="T50" t="str">
            <v>保留</v>
          </cell>
          <cell r="U50" t="str">
            <v>市界（宿州市-蚌埠市）</v>
          </cell>
          <cell r="V50">
            <v>117.1385</v>
          </cell>
          <cell r="W50">
            <v>33.3672</v>
          </cell>
          <cell r="X50" t="str">
            <v>十三五,十四五</v>
          </cell>
          <cell r="Y50" t="str">
            <v>有</v>
          </cell>
          <cell r="Z50" t="str">
            <v>固定站</v>
          </cell>
          <cell r="AA50">
            <v>2023</v>
          </cell>
          <cell r="AB50">
            <v>8</v>
          </cell>
          <cell r="AC50">
            <v>7</v>
          </cell>
          <cell r="AD50" t="str">
            <v>Ⅲ</v>
          </cell>
          <cell r="AE50" t="str">
            <v>Ⅳ</v>
          </cell>
          <cell r="AF50" t="str">
            <v>Ⅳ</v>
          </cell>
          <cell r="AG50" t="str">
            <v>-</v>
          </cell>
          <cell r="AH50" t="str">
            <v>高锰酸盐指数（0.07）</v>
          </cell>
          <cell r="AI50" t="str">
            <v>溶解氧</v>
          </cell>
          <cell r="AJ50" t="str">
            <v>高锰酸盐指数、总磷</v>
          </cell>
          <cell r="AK50" t="str">
            <v>高锰酸盐指数</v>
          </cell>
          <cell r="AL50" t="str">
            <v>溶解氧</v>
          </cell>
          <cell r="AM50" t="str">
            <v>2023-08-08</v>
          </cell>
          <cell r="AN50">
            <v>-1</v>
          </cell>
          <cell r="AO50">
            <v>28.5</v>
          </cell>
          <cell r="AP50">
            <v>-1</v>
          </cell>
          <cell r="AQ50">
            <v>-1</v>
          </cell>
          <cell r="AR50">
            <v>120.6</v>
          </cell>
          <cell r="AS50">
            <v>-1</v>
          </cell>
          <cell r="AT50">
            <v>-1</v>
          </cell>
          <cell r="AU50">
            <v>8</v>
          </cell>
          <cell r="AV50">
            <v>6.3</v>
          </cell>
          <cell r="AW50">
            <v>5.5</v>
          </cell>
          <cell r="AX50">
            <v>13.5</v>
          </cell>
          <cell r="AY50">
            <v>-1</v>
          </cell>
          <cell r="AZ50">
            <v>0.07</v>
          </cell>
          <cell r="BA50">
            <v>0.156</v>
          </cell>
          <cell r="BB50">
            <v>2.92</v>
          </cell>
          <cell r="BC50">
            <v>-1</v>
          </cell>
          <cell r="BD50">
            <v>-1</v>
          </cell>
          <cell r="BE50">
            <v>0.877</v>
          </cell>
          <cell r="BF50">
            <v>-1</v>
          </cell>
          <cell r="BG50">
            <v>-1</v>
          </cell>
          <cell r="BH50">
            <v>-1</v>
          </cell>
          <cell r="BI50">
            <v>-1</v>
          </cell>
          <cell r="BJ50">
            <v>-1</v>
          </cell>
          <cell r="BK50">
            <v>-1</v>
          </cell>
          <cell r="BL50">
            <v>-1</v>
          </cell>
          <cell r="BM50">
            <v>-1</v>
          </cell>
          <cell r="BN50">
            <v>-1</v>
          </cell>
          <cell r="BO50">
            <v>-1</v>
          </cell>
          <cell r="BP50">
            <v>-1</v>
          </cell>
          <cell r="BQ50">
            <v>-1</v>
          </cell>
          <cell r="BR50">
            <v>-1</v>
          </cell>
          <cell r="BS50">
            <v>26.6</v>
          </cell>
          <cell r="BT50">
            <v>-1</v>
          </cell>
          <cell r="BU50">
            <v>-1</v>
          </cell>
          <cell r="BV50">
            <v>-1</v>
          </cell>
          <cell r="BW50">
            <v>-1</v>
          </cell>
          <cell r="BX50">
            <v>-1</v>
          </cell>
          <cell r="BY50">
            <v>-1</v>
          </cell>
          <cell r="BZ50" t="str">
            <v/>
          </cell>
        </row>
        <row r="51">
          <cell r="B51" t="str">
            <v>上桥闸上</v>
          </cell>
          <cell r="C51" t="str">
            <v>淮河流域</v>
          </cell>
          <cell r="D51" t="str">
            <v>安徽省</v>
          </cell>
          <cell r="E51" t="str">
            <v>蚌埠市</v>
          </cell>
          <cell r="F51" t="str">
            <v>蚌埠市</v>
          </cell>
          <cell r="G51" t="str">
            <v>怀远县</v>
          </cell>
          <cell r="H51" t="str">
            <v>安徽省</v>
          </cell>
          <cell r="I51" t="str">
            <v>蚌埠市</v>
          </cell>
          <cell r="J51" t="str">
            <v>一级</v>
          </cell>
          <cell r="K51" t="str">
            <v>淮河水系</v>
          </cell>
          <cell r="L51" t="str">
            <v>河流</v>
          </cell>
          <cell r="M51" t="str">
            <v>茨淮新河</v>
          </cell>
          <cell r="N51">
            <v>14511130109</v>
          </cell>
          <cell r="O51" t="str">
            <v>淮河</v>
          </cell>
        </row>
        <row r="51">
          <cell r="S51" t="str">
            <v>茨淮新河利辛、怀远农业、渔业用水区</v>
          </cell>
          <cell r="T51" t="str">
            <v>新增</v>
          </cell>
          <cell r="U51" t="str">
            <v>入河口</v>
          </cell>
          <cell r="V51">
            <v>117.1161</v>
          </cell>
          <cell r="W51">
            <v>32.9261</v>
          </cell>
          <cell r="X51" t="str">
            <v>十四五</v>
          </cell>
          <cell r="Y51" t="str">
            <v>没有</v>
          </cell>
          <cell r="Z51" t="str">
            <v>-</v>
          </cell>
          <cell r="AA51">
            <v>2023</v>
          </cell>
          <cell r="AB51">
            <v>8</v>
          </cell>
          <cell r="AC51">
            <v>6</v>
          </cell>
          <cell r="AD51" t="str">
            <v>Ⅲ</v>
          </cell>
          <cell r="AE51" t="str">
            <v>Ⅳ</v>
          </cell>
          <cell r="AF51" t="str">
            <v>Ⅲ</v>
          </cell>
          <cell r="AG51" t="str">
            <v>-</v>
          </cell>
          <cell r="AH51" t="str">
            <v>总磷（0.1）</v>
          </cell>
          <cell r="AI51" t="str">
            <v>-</v>
          </cell>
          <cell r="AJ51" t="str">
            <v>溶解氧、高锰酸盐指数、总磷</v>
          </cell>
          <cell r="AK51" t="str">
            <v>总磷</v>
          </cell>
          <cell r="AL51" t="str">
            <v>化学需氧量、总磷</v>
          </cell>
          <cell r="AM51" t="str">
            <v>2023-08-03</v>
          </cell>
          <cell r="AN51">
            <v>-1</v>
          </cell>
          <cell r="AO51">
            <v>31.7</v>
          </cell>
          <cell r="AP51">
            <v>-1</v>
          </cell>
          <cell r="AQ51">
            <v>-1</v>
          </cell>
          <cell r="AR51">
            <v>77.7</v>
          </cell>
          <cell r="AS51">
            <v>-1</v>
          </cell>
          <cell r="AT51">
            <v>-1</v>
          </cell>
          <cell r="AU51">
            <v>8</v>
          </cell>
          <cell r="AV51">
            <v>5.5</v>
          </cell>
          <cell r="AW51">
            <v>5.2</v>
          </cell>
          <cell r="AX51">
            <v>13.5</v>
          </cell>
          <cell r="AY51">
            <v>-1</v>
          </cell>
          <cell r="AZ51">
            <v>0.13</v>
          </cell>
          <cell r="BA51">
            <v>0.193</v>
          </cell>
          <cell r="BB51">
            <v>1.68</v>
          </cell>
          <cell r="BC51">
            <v>-1</v>
          </cell>
          <cell r="BD51">
            <v>-1</v>
          </cell>
          <cell r="BE51">
            <v>-1</v>
          </cell>
          <cell r="BF51">
            <v>-1</v>
          </cell>
          <cell r="BG51">
            <v>-1</v>
          </cell>
          <cell r="BH51">
            <v>-1</v>
          </cell>
          <cell r="BI51">
            <v>-1</v>
          </cell>
          <cell r="BJ51">
            <v>-1</v>
          </cell>
          <cell r="BK51">
            <v>-1</v>
          </cell>
          <cell r="BL51">
            <v>-1</v>
          </cell>
          <cell r="BM51">
            <v>-1</v>
          </cell>
          <cell r="BN51">
            <v>-1</v>
          </cell>
          <cell r="BO51">
            <v>-1</v>
          </cell>
          <cell r="BP51">
            <v>-1</v>
          </cell>
          <cell r="BQ51">
            <v>-1</v>
          </cell>
          <cell r="BR51">
            <v>-1</v>
          </cell>
          <cell r="BS51">
            <v>25.3</v>
          </cell>
          <cell r="BT51">
            <v>-1</v>
          </cell>
          <cell r="BU51">
            <v>-1</v>
          </cell>
          <cell r="BV51">
            <v>-1</v>
          </cell>
          <cell r="BW51">
            <v>-1</v>
          </cell>
          <cell r="BX51">
            <v>-1</v>
          </cell>
          <cell r="BY51">
            <v>-1</v>
          </cell>
          <cell r="BZ51" t="str">
            <v/>
          </cell>
        </row>
        <row r="52">
          <cell r="B52" t="str">
            <v>怀远三桥</v>
          </cell>
          <cell r="C52" t="str">
            <v>淮河流域</v>
          </cell>
          <cell r="D52" t="str">
            <v>安徽省</v>
          </cell>
          <cell r="E52" t="str">
            <v>蚌埠市</v>
          </cell>
          <cell r="F52" t="str">
            <v>蚌埠市</v>
          </cell>
          <cell r="G52" t="str">
            <v>怀远县</v>
          </cell>
          <cell r="H52" t="str">
            <v>安徽省</v>
          </cell>
          <cell r="I52" t="str">
            <v>蚌埠市</v>
          </cell>
          <cell r="J52" t="str">
            <v>一级</v>
          </cell>
          <cell r="K52" t="str">
            <v>淮河水系</v>
          </cell>
          <cell r="L52" t="str">
            <v>河流</v>
          </cell>
          <cell r="M52" t="str">
            <v>涡河</v>
          </cell>
          <cell r="N52">
            <v>14511130072</v>
          </cell>
          <cell r="O52" t="str">
            <v>淮河</v>
          </cell>
        </row>
        <row r="52">
          <cell r="S52" t="str">
            <v>涡河怀远过渡区</v>
          </cell>
          <cell r="T52" t="str">
            <v>新增</v>
          </cell>
          <cell r="U52" t="str">
            <v>入河口</v>
          </cell>
          <cell r="V52">
            <v>117.2011</v>
          </cell>
          <cell r="W52">
            <v>32.9617</v>
          </cell>
          <cell r="X52" t="str">
            <v>十四五</v>
          </cell>
          <cell r="Y52" t="str">
            <v>没有</v>
          </cell>
          <cell r="Z52" t="str">
            <v>-</v>
          </cell>
          <cell r="AA52">
            <v>2023</v>
          </cell>
          <cell r="AB52">
            <v>8</v>
          </cell>
          <cell r="AC52">
            <v>6</v>
          </cell>
          <cell r="AD52" t="str">
            <v>Ⅲ</v>
          </cell>
          <cell r="AE52" t="str">
            <v>Ⅱ</v>
          </cell>
          <cell r="AF52" t="str">
            <v>Ⅲ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溶解氧、高锰酸盐指数、总磷</v>
          </cell>
          <cell r="AK52" t="str">
            <v>溶解氧、高锰酸盐指数、氨氮、总磷</v>
          </cell>
          <cell r="AL52" t="str">
            <v>化学需氧量、高锰酸盐指数</v>
          </cell>
          <cell r="AM52" t="str">
            <v>2023-08-03</v>
          </cell>
          <cell r="AN52">
            <v>-1</v>
          </cell>
          <cell r="AO52">
            <v>30.8</v>
          </cell>
          <cell r="AP52">
            <v>-1</v>
          </cell>
          <cell r="AQ52">
            <v>-1</v>
          </cell>
          <cell r="AR52">
            <v>58.7</v>
          </cell>
          <cell r="AS52">
            <v>-1</v>
          </cell>
          <cell r="AT52">
            <v>-1</v>
          </cell>
          <cell r="AU52">
            <v>8</v>
          </cell>
          <cell r="AV52">
            <v>5.5</v>
          </cell>
          <cell r="AW52">
            <v>5.3</v>
          </cell>
          <cell r="AX52">
            <v>9</v>
          </cell>
          <cell r="AY52">
            <v>-1</v>
          </cell>
          <cell r="AZ52">
            <v>0.1</v>
          </cell>
          <cell r="BA52">
            <v>0.148</v>
          </cell>
          <cell r="BB52">
            <v>1.72</v>
          </cell>
          <cell r="BC52">
            <v>-1</v>
          </cell>
          <cell r="BD52">
            <v>-1</v>
          </cell>
          <cell r="BE52">
            <v>-1</v>
          </cell>
          <cell r="BF52">
            <v>-1</v>
          </cell>
          <cell r="BG52">
            <v>-1</v>
          </cell>
          <cell r="BH52">
            <v>-1</v>
          </cell>
          <cell r="BI52">
            <v>-1</v>
          </cell>
          <cell r="BJ52">
            <v>-1</v>
          </cell>
          <cell r="BK52">
            <v>-1</v>
          </cell>
          <cell r="BL52">
            <v>-1</v>
          </cell>
          <cell r="BM52">
            <v>-1</v>
          </cell>
          <cell r="BN52">
            <v>-1</v>
          </cell>
          <cell r="BO52">
            <v>-1</v>
          </cell>
          <cell r="BP52">
            <v>-1</v>
          </cell>
          <cell r="BQ52">
            <v>-1</v>
          </cell>
          <cell r="BR52">
            <v>-1</v>
          </cell>
          <cell r="BS52">
            <v>40.7</v>
          </cell>
          <cell r="BT52">
            <v>-1</v>
          </cell>
          <cell r="BU52">
            <v>-1</v>
          </cell>
          <cell r="BV52">
            <v>-1</v>
          </cell>
          <cell r="BW52">
            <v>-1</v>
          </cell>
          <cell r="BX52">
            <v>-1</v>
          </cell>
          <cell r="BY52">
            <v>-1</v>
          </cell>
          <cell r="BZ52" t="str">
            <v/>
          </cell>
        </row>
        <row r="53">
          <cell r="B53" t="str">
            <v>天河湖区</v>
          </cell>
          <cell r="C53" t="str">
            <v>淮河流域</v>
          </cell>
          <cell r="D53" t="str">
            <v>安徽省</v>
          </cell>
          <cell r="E53" t="str">
            <v>蚌埠市</v>
          </cell>
          <cell r="F53" t="str">
            <v>蚌埠市</v>
          </cell>
          <cell r="G53" t="str">
            <v>禹会区、凤阳县</v>
          </cell>
          <cell r="H53" t="str">
            <v>安徽省</v>
          </cell>
          <cell r="I53" t="str">
            <v>蚌埠市</v>
          </cell>
          <cell r="J53" t="str">
            <v>湖泊</v>
          </cell>
          <cell r="K53" t="str">
            <v>淮河水系</v>
          </cell>
          <cell r="L53" t="str">
            <v>湖库</v>
          </cell>
          <cell r="M53" t="str">
            <v>天河湖</v>
          </cell>
          <cell r="N53">
            <v>14511130034</v>
          </cell>
          <cell r="O53" t="str">
            <v>-</v>
          </cell>
        </row>
        <row r="53">
          <cell r="S53" t="str">
            <v>天河湖蚌埠饮用、渔业用水区</v>
          </cell>
          <cell r="T53" t="str">
            <v>新增</v>
          </cell>
          <cell r="U53" t="str">
            <v>—</v>
          </cell>
          <cell r="V53">
            <v>117.2142</v>
          </cell>
          <cell r="W53">
            <v>32.8978</v>
          </cell>
          <cell r="X53" t="str">
            <v>十四五</v>
          </cell>
          <cell r="Y53" t="str">
            <v>没有</v>
          </cell>
          <cell r="Z53" t="str">
            <v>-</v>
          </cell>
          <cell r="AA53">
            <v>2023</v>
          </cell>
          <cell r="AB53">
            <v>8</v>
          </cell>
          <cell r="AC53">
            <v>7</v>
          </cell>
          <cell r="AD53" t="str">
            <v>Ⅳ</v>
          </cell>
          <cell r="AE53" t="str">
            <v>Ⅳ</v>
          </cell>
          <cell r="AF53" t="str">
            <v>Ⅴ</v>
          </cell>
          <cell r="AG53" t="str">
            <v>总磷（1.0）</v>
          </cell>
          <cell r="AH53" t="str">
            <v>总磷（0.2）</v>
          </cell>
          <cell r="AI53" t="str">
            <v>总磷（1.2）、高锰酸盐指数（0.4）、化学需氧量（0.3）、五日生化需氧量（0.08）</v>
          </cell>
          <cell r="AJ53" t="str">
            <v>总磷</v>
          </cell>
          <cell r="AK53" t="str">
            <v>总磷</v>
          </cell>
          <cell r="AL53" t="str">
            <v>总磷</v>
          </cell>
          <cell r="AM53" t="str">
            <v>2023-08-06</v>
          </cell>
          <cell r="AN53">
            <v>-1</v>
          </cell>
          <cell r="AO53">
            <v>32.8</v>
          </cell>
          <cell r="AP53">
            <v>-1</v>
          </cell>
          <cell r="AQ53">
            <v>-1</v>
          </cell>
          <cell r="AR53">
            <v>41.6</v>
          </cell>
          <cell r="AS53">
            <v>29</v>
          </cell>
          <cell r="AT53">
            <v>0.021</v>
          </cell>
          <cell r="AU53">
            <v>8</v>
          </cell>
          <cell r="AV53">
            <v>6.6</v>
          </cell>
          <cell r="AW53">
            <v>5.6</v>
          </cell>
          <cell r="AX53">
            <v>18.5</v>
          </cell>
          <cell r="AY53">
            <v>2.6</v>
          </cell>
          <cell r="AZ53">
            <v>0.12</v>
          </cell>
          <cell r="BA53">
            <v>0.1</v>
          </cell>
          <cell r="BB53">
            <v>1.57</v>
          </cell>
          <cell r="BC53">
            <v>-1</v>
          </cell>
          <cell r="BD53">
            <v>-1</v>
          </cell>
          <cell r="BE53">
            <v>-1</v>
          </cell>
          <cell r="BF53">
            <v>-1</v>
          </cell>
          <cell r="BG53">
            <v>-1</v>
          </cell>
          <cell r="BH53">
            <v>-1</v>
          </cell>
          <cell r="BI53">
            <v>-1</v>
          </cell>
          <cell r="BJ53">
            <v>-1</v>
          </cell>
          <cell r="BK53">
            <v>-1</v>
          </cell>
          <cell r="BL53">
            <v>-1</v>
          </cell>
          <cell r="BM53">
            <v>-1</v>
          </cell>
          <cell r="BN53">
            <v>-1</v>
          </cell>
          <cell r="BO53">
            <v>-1</v>
          </cell>
          <cell r="BP53">
            <v>-1</v>
          </cell>
          <cell r="BQ53">
            <v>-1</v>
          </cell>
          <cell r="BR53">
            <v>-1</v>
          </cell>
          <cell r="BS53">
            <v>77.2</v>
          </cell>
          <cell r="BT53">
            <v>-1</v>
          </cell>
          <cell r="BU53">
            <v>-1</v>
          </cell>
          <cell r="BV53">
            <v>-1</v>
          </cell>
          <cell r="BW53">
            <v>-1</v>
          </cell>
          <cell r="BX53">
            <v>-1</v>
          </cell>
          <cell r="BY53">
            <v>-1</v>
          </cell>
          <cell r="BZ53" t="str">
            <v/>
          </cell>
        </row>
        <row r="54">
          <cell r="B54" t="str">
            <v>北淝河入淮河口</v>
          </cell>
          <cell r="C54" t="str">
            <v>淮河流域</v>
          </cell>
          <cell r="D54" t="str">
            <v>安徽省</v>
          </cell>
          <cell r="E54" t="str">
            <v>蚌埠市</v>
          </cell>
          <cell r="F54" t="str">
            <v>蚌埠市</v>
          </cell>
          <cell r="G54" t="str">
            <v>怀远县、淮上区</v>
          </cell>
          <cell r="H54" t="str">
            <v>安徽省</v>
          </cell>
          <cell r="I54" t="str">
            <v>蚌埠市</v>
          </cell>
          <cell r="J54" t="str">
            <v>一级</v>
          </cell>
          <cell r="K54" t="str">
            <v>淮河水系</v>
          </cell>
          <cell r="L54" t="str">
            <v>河流</v>
          </cell>
          <cell r="M54" t="str">
            <v>北淝河</v>
          </cell>
          <cell r="N54">
            <v>14511130017</v>
          </cell>
          <cell r="O54" t="str">
            <v>淮河</v>
          </cell>
        </row>
        <row r="54">
          <cell r="S54" t="str">
            <v>北淝河(下段)怀远、小蚌埠农业、渔业用水区/北淝河(下段)五河过渡区</v>
          </cell>
          <cell r="T54" t="str">
            <v>新增</v>
          </cell>
          <cell r="U54" t="str">
            <v>入河口</v>
          </cell>
          <cell r="V54">
            <v>117.5208</v>
          </cell>
          <cell r="W54">
            <v>32.9992</v>
          </cell>
          <cell r="X54" t="str">
            <v>十四五</v>
          </cell>
          <cell r="Y54" t="str">
            <v>没有</v>
          </cell>
          <cell r="Z54" t="str">
            <v>-</v>
          </cell>
          <cell r="AA54">
            <v>2023</v>
          </cell>
          <cell r="AB54">
            <v>8</v>
          </cell>
          <cell r="AC54">
            <v>7</v>
          </cell>
          <cell r="AD54" t="str">
            <v>Ⅲ</v>
          </cell>
          <cell r="AE54" t="str">
            <v>Ⅲ</v>
          </cell>
          <cell r="AF54" t="str">
            <v>Ⅳ</v>
          </cell>
          <cell r="AG54" t="str">
            <v>-</v>
          </cell>
          <cell r="AH54" t="str">
            <v>-</v>
          </cell>
          <cell r="AI54" t="str">
            <v>化学需氧量（0.2）、高锰酸盐指数（0.2）</v>
          </cell>
          <cell r="AJ54" t="str">
            <v>化学需氧量、高锰酸盐指数、总磷</v>
          </cell>
          <cell r="AK54" t="str">
            <v>五日生化需氧量、高锰酸盐指数、总磷</v>
          </cell>
          <cell r="AL54" t="str">
            <v>化学需氧量、高锰酸盐指数</v>
          </cell>
          <cell r="AM54" t="str">
            <v>2023-08-13</v>
          </cell>
          <cell r="AN54">
            <v>-1</v>
          </cell>
          <cell r="AO54">
            <v>31.4</v>
          </cell>
          <cell r="AP54">
            <v>-1</v>
          </cell>
          <cell r="AQ54">
            <v>-1</v>
          </cell>
          <cell r="AR54">
            <v>79.8</v>
          </cell>
          <cell r="AS54">
            <v>-1</v>
          </cell>
          <cell r="AT54">
            <v>-1</v>
          </cell>
          <cell r="AU54">
            <v>8</v>
          </cell>
          <cell r="AV54">
            <v>6.5</v>
          </cell>
          <cell r="AW54">
            <v>5.3</v>
          </cell>
          <cell r="AX54">
            <v>17</v>
          </cell>
          <cell r="AY54">
            <v>2.7</v>
          </cell>
          <cell r="AZ54">
            <v>0.14</v>
          </cell>
          <cell r="BA54">
            <v>0.18</v>
          </cell>
          <cell r="BB54">
            <v>1.31</v>
          </cell>
          <cell r="BC54">
            <v>-1</v>
          </cell>
          <cell r="BD54">
            <v>-1</v>
          </cell>
          <cell r="BE54">
            <v>-1</v>
          </cell>
          <cell r="BF54">
            <v>-1</v>
          </cell>
          <cell r="BG54">
            <v>-1</v>
          </cell>
          <cell r="BH54">
            <v>-1</v>
          </cell>
          <cell r="BI54">
            <v>-1</v>
          </cell>
          <cell r="BJ54">
            <v>-1</v>
          </cell>
          <cell r="BK54">
            <v>-1</v>
          </cell>
          <cell r="BL54">
            <v>-1</v>
          </cell>
          <cell r="BM54">
            <v>-1</v>
          </cell>
          <cell r="BN54">
            <v>-1</v>
          </cell>
          <cell r="BO54">
            <v>-1</v>
          </cell>
          <cell r="BP54">
            <v>-1</v>
          </cell>
          <cell r="BQ54">
            <v>-1</v>
          </cell>
          <cell r="BR54">
            <v>-1</v>
          </cell>
          <cell r="BS54">
            <v>67.4</v>
          </cell>
          <cell r="BT54">
            <v>-1</v>
          </cell>
          <cell r="BU54">
            <v>-1</v>
          </cell>
          <cell r="BV54">
            <v>-1</v>
          </cell>
          <cell r="BW54">
            <v>-1</v>
          </cell>
          <cell r="BX54">
            <v>-1</v>
          </cell>
          <cell r="BY54">
            <v>-1</v>
          </cell>
          <cell r="BZ54" t="str">
            <v/>
          </cell>
        </row>
        <row r="55">
          <cell r="B55" t="str">
            <v>沱湖湖区</v>
          </cell>
          <cell r="C55" t="str">
            <v>淮河流域</v>
          </cell>
          <cell r="D55" t="str">
            <v>安徽省</v>
          </cell>
          <cell r="E55" t="str">
            <v>蚌埠市</v>
          </cell>
          <cell r="F55" t="str">
            <v>蚌埠市</v>
          </cell>
          <cell r="G55" t="str">
            <v>固镇县、五河县</v>
          </cell>
          <cell r="H55" t="str">
            <v>安徽省</v>
          </cell>
          <cell r="I55" t="str">
            <v>蚌埠市</v>
          </cell>
          <cell r="J55" t="str">
            <v>湖泊</v>
          </cell>
          <cell r="K55" t="str">
            <v>淮河水系</v>
          </cell>
          <cell r="L55" t="str">
            <v>湖库</v>
          </cell>
          <cell r="M55" t="str">
            <v>沱湖</v>
          </cell>
          <cell r="N55">
            <v>14511130062</v>
          </cell>
          <cell r="O55" t="str">
            <v>-</v>
          </cell>
        </row>
        <row r="55">
          <cell r="S55" t="str">
            <v>沱湖五河自然保护区</v>
          </cell>
          <cell r="T55" t="str">
            <v>新增</v>
          </cell>
          <cell r="U55" t="str">
            <v>—</v>
          </cell>
          <cell r="V55">
            <v>117.8368</v>
          </cell>
          <cell r="W55">
            <v>33.1782</v>
          </cell>
          <cell r="X55" t="str">
            <v>十四五</v>
          </cell>
          <cell r="Y55" t="str">
            <v>没有</v>
          </cell>
          <cell r="Z55" t="str">
            <v>-</v>
          </cell>
          <cell r="AA55">
            <v>2023</v>
          </cell>
          <cell r="AB55">
            <v>8</v>
          </cell>
          <cell r="AC55">
            <v>7</v>
          </cell>
          <cell r="AD55" t="str">
            <v>Ⅳ</v>
          </cell>
          <cell r="AE55" t="str">
            <v>Ⅴ</v>
          </cell>
          <cell r="AF55" t="str">
            <v>Ⅴ</v>
          </cell>
          <cell r="AG55" t="str">
            <v>总磷（0.4）</v>
          </cell>
          <cell r="AH55" t="str">
            <v>总磷（2.4）、高锰酸盐指数（0.6）、化学需氧量（0.3）</v>
          </cell>
          <cell r="AI55" t="str">
            <v>总磷（1.8）、化学需氧量（0.3）、高锰酸盐指数（0.05）、五日生化需氧量（0.02）</v>
          </cell>
          <cell r="AJ55" t="str">
            <v>总磷</v>
          </cell>
          <cell r="AK55" t="str">
            <v>总磷</v>
          </cell>
          <cell r="AL55" t="str">
            <v>总磷</v>
          </cell>
          <cell r="AM55" t="str">
            <v>2023-08-07</v>
          </cell>
          <cell r="AN55">
            <v>-1</v>
          </cell>
          <cell r="AO55">
            <v>30.5</v>
          </cell>
          <cell r="AP55">
            <v>-1</v>
          </cell>
          <cell r="AQ55">
            <v>-1</v>
          </cell>
          <cell r="AR55">
            <v>94.9</v>
          </cell>
          <cell r="AS55">
            <v>27</v>
          </cell>
          <cell r="AT55">
            <v>0.018</v>
          </cell>
          <cell r="AU55">
            <v>8</v>
          </cell>
          <cell r="AV55">
            <v>7.5</v>
          </cell>
          <cell r="AW55">
            <v>4.8</v>
          </cell>
          <cell r="AX55">
            <v>14.5</v>
          </cell>
          <cell r="AY55">
            <v>3.5</v>
          </cell>
          <cell r="AZ55">
            <v>0.11</v>
          </cell>
          <cell r="BA55">
            <v>0.07</v>
          </cell>
          <cell r="BB55">
            <v>0.54</v>
          </cell>
          <cell r="BC55">
            <v>-1</v>
          </cell>
          <cell r="BD55">
            <v>-1</v>
          </cell>
          <cell r="BE55">
            <v>-1</v>
          </cell>
          <cell r="BF55">
            <v>-1</v>
          </cell>
          <cell r="BG55">
            <v>-1</v>
          </cell>
          <cell r="BH55">
            <v>-1</v>
          </cell>
          <cell r="BI55">
            <v>-1</v>
          </cell>
          <cell r="BJ55">
            <v>-1</v>
          </cell>
          <cell r="BK55">
            <v>-1</v>
          </cell>
          <cell r="BL55">
            <v>-1</v>
          </cell>
          <cell r="BM55">
            <v>-1</v>
          </cell>
          <cell r="BN55">
            <v>-1</v>
          </cell>
          <cell r="BO55">
            <v>-1</v>
          </cell>
          <cell r="BP55">
            <v>-1</v>
          </cell>
          <cell r="BQ55">
            <v>-1</v>
          </cell>
          <cell r="BR55">
            <v>-1</v>
          </cell>
          <cell r="BS55">
            <v>85.2</v>
          </cell>
          <cell r="BT55">
            <v>-1</v>
          </cell>
          <cell r="BU55">
            <v>-1</v>
          </cell>
          <cell r="BV55">
            <v>-1</v>
          </cell>
          <cell r="BW55">
            <v>-1</v>
          </cell>
          <cell r="BX55">
            <v>-1</v>
          </cell>
          <cell r="BY55">
            <v>-1</v>
          </cell>
          <cell r="BZ55" t="str">
            <v/>
          </cell>
        </row>
        <row r="56">
          <cell r="B56" t="str">
            <v>四方湖闸上</v>
          </cell>
          <cell r="C56" t="str">
            <v>淮河流域</v>
          </cell>
          <cell r="D56" t="str">
            <v>安徽省</v>
          </cell>
          <cell r="E56" t="str">
            <v>蚌埠市</v>
          </cell>
          <cell r="F56" t="str">
            <v>蚌埠市</v>
          </cell>
          <cell r="G56" t="str">
            <v>怀远县</v>
          </cell>
          <cell r="H56" t="str">
            <v>安徽省</v>
          </cell>
          <cell r="I56" t="str">
            <v>蚌埠市</v>
          </cell>
          <cell r="J56" t="str">
            <v>湖泊</v>
          </cell>
          <cell r="K56" t="str">
            <v>淮河水系</v>
          </cell>
          <cell r="L56" t="str">
            <v>湖库</v>
          </cell>
          <cell r="M56" t="str">
            <v>四方湖</v>
          </cell>
          <cell r="N56">
            <v>14511130028</v>
          </cell>
          <cell r="O56" t="str">
            <v>-</v>
          </cell>
        </row>
        <row r="56">
          <cell r="S56" t="str">
            <v>四方湖怀远渔业、农业用水区</v>
          </cell>
          <cell r="T56" t="str">
            <v>新增</v>
          </cell>
          <cell r="U56" t="str">
            <v>—</v>
          </cell>
          <cell r="V56">
            <v>117.1576</v>
          </cell>
          <cell r="W56">
            <v>33.0596</v>
          </cell>
          <cell r="X56" t="str">
            <v>十四五</v>
          </cell>
          <cell r="Y56" t="str">
            <v>没有</v>
          </cell>
          <cell r="Z56" t="str">
            <v>-</v>
          </cell>
          <cell r="AA56">
            <v>2023</v>
          </cell>
          <cell r="AB56">
            <v>8</v>
          </cell>
          <cell r="AC56">
            <v>7</v>
          </cell>
          <cell r="AD56" t="str">
            <v>Ⅴ</v>
          </cell>
          <cell r="AE56" t="str">
            <v>Ⅳ</v>
          </cell>
          <cell r="AF56" t="str">
            <v>Ⅳ</v>
          </cell>
          <cell r="AG56" t="str">
            <v>总磷（2.0）</v>
          </cell>
          <cell r="AH56" t="str">
            <v>高锰酸盐指数（0.3）、五日生化需氧量（0.05）</v>
          </cell>
          <cell r="AI56" t="str">
            <v>总磷（0.4）、高锰酸盐指数（0.3）、化学需氧量（0.2）</v>
          </cell>
          <cell r="AJ56" t="str">
            <v>总磷</v>
          </cell>
          <cell r="AK56" t="str">
            <v>高锰酸盐指数、五日生化需氧量</v>
          </cell>
          <cell r="AL56" t="str">
            <v>总磷、高锰酸盐指数、化学需氧量</v>
          </cell>
          <cell r="AM56" t="str">
            <v>2023-08-07</v>
          </cell>
          <cell r="AN56">
            <v>-1</v>
          </cell>
          <cell r="AO56">
            <v>31.2</v>
          </cell>
          <cell r="AP56">
            <v>-1</v>
          </cell>
          <cell r="AQ56">
            <v>-1</v>
          </cell>
          <cell r="AR56">
            <v>73.7</v>
          </cell>
          <cell r="AS56">
            <v>90</v>
          </cell>
          <cell r="AT56">
            <v>0.034</v>
          </cell>
          <cell r="AU56">
            <v>8</v>
          </cell>
          <cell r="AV56">
            <v>5.5</v>
          </cell>
          <cell r="AW56">
            <v>6</v>
          </cell>
          <cell r="AX56">
            <v>15</v>
          </cell>
          <cell r="AY56">
            <v>2.2</v>
          </cell>
          <cell r="AZ56">
            <v>0.24</v>
          </cell>
          <cell r="BA56">
            <v>0.15</v>
          </cell>
          <cell r="BB56">
            <v>1.7</v>
          </cell>
          <cell r="BC56">
            <v>-1</v>
          </cell>
          <cell r="BD56">
            <v>-1</v>
          </cell>
          <cell r="BE56">
            <v>-1</v>
          </cell>
          <cell r="BF56">
            <v>-1</v>
          </cell>
          <cell r="BG56">
            <v>-1</v>
          </cell>
          <cell r="BH56">
            <v>-1</v>
          </cell>
          <cell r="BI56">
            <v>-1</v>
          </cell>
          <cell r="BJ56">
            <v>-1</v>
          </cell>
          <cell r="BK56">
            <v>-1</v>
          </cell>
          <cell r="BL56">
            <v>-1</v>
          </cell>
          <cell r="BM56">
            <v>-1</v>
          </cell>
          <cell r="BN56">
            <v>-1</v>
          </cell>
          <cell r="BO56">
            <v>-1</v>
          </cell>
          <cell r="BP56">
            <v>-1</v>
          </cell>
          <cell r="BQ56">
            <v>-1</v>
          </cell>
          <cell r="BR56">
            <v>-1</v>
          </cell>
          <cell r="BS56">
            <v>12.8</v>
          </cell>
          <cell r="BT56">
            <v>-1</v>
          </cell>
          <cell r="BU56">
            <v>-1</v>
          </cell>
          <cell r="BV56">
            <v>-1</v>
          </cell>
          <cell r="BW56">
            <v>-1</v>
          </cell>
          <cell r="BX56">
            <v>-1</v>
          </cell>
          <cell r="BY56">
            <v>-1</v>
          </cell>
          <cell r="BZ56" t="str">
            <v/>
          </cell>
        </row>
        <row r="57">
          <cell r="B57" t="str">
            <v>天井湖湖心</v>
          </cell>
          <cell r="C57" t="str">
            <v>淮河流域</v>
          </cell>
          <cell r="D57" t="str">
            <v>安徽省, 江苏省</v>
          </cell>
          <cell r="E57" t="str">
            <v>蚌埠市, 宿迁市</v>
          </cell>
          <cell r="F57" t="str">
            <v>宿迁市,蚌埠市</v>
          </cell>
          <cell r="G57" t="str">
            <v>五河县、泗洪县</v>
          </cell>
          <cell r="H57" t="str">
            <v>安徽省</v>
          </cell>
          <cell r="I57" t="str">
            <v>蚌埠市</v>
          </cell>
          <cell r="J57" t="str">
            <v>湖泊</v>
          </cell>
          <cell r="K57" t="str">
            <v>淮河水系</v>
          </cell>
          <cell r="L57" t="str">
            <v>湖库</v>
          </cell>
          <cell r="M57" t="str">
            <v>天井湖</v>
          </cell>
          <cell r="N57">
            <v>14511130032</v>
          </cell>
          <cell r="O57" t="str">
            <v>-</v>
          </cell>
        </row>
        <row r="57">
          <cell r="S57" t="str">
            <v>天井湖五河过渡区/天井湖五河渔业、农业用水区</v>
          </cell>
          <cell r="T57" t="str">
            <v>新增</v>
          </cell>
          <cell r="U57" t="str">
            <v>省界（皖、苏）</v>
          </cell>
          <cell r="V57">
            <v>117.9367</v>
          </cell>
          <cell r="W57">
            <v>33.2318</v>
          </cell>
          <cell r="X57" t="str">
            <v>十四五</v>
          </cell>
          <cell r="Y57" t="str">
            <v>没有</v>
          </cell>
          <cell r="Z57" t="str">
            <v>-</v>
          </cell>
          <cell r="AA57">
            <v>2023</v>
          </cell>
          <cell r="AB57">
            <v>8</v>
          </cell>
          <cell r="AC57">
            <v>7</v>
          </cell>
          <cell r="AD57" t="str">
            <v>Ⅳ</v>
          </cell>
          <cell r="AE57" t="str">
            <v>Ⅴ</v>
          </cell>
          <cell r="AF57" t="str">
            <v>Ⅳ</v>
          </cell>
          <cell r="AG57" t="str">
            <v>总磷（0.6）</v>
          </cell>
          <cell r="AH57" t="str">
            <v>总磷（1.2）、高锰酸盐指数（0.03）</v>
          </cell>
          <cell r="AI57" t="str">
            <v>总磷（1.0）、化学需氧量（0.4）、高锰酸盐指数（0.2）、五日生化需氧量（0.05）</v>
          </cell>
          <cell r="AJ57" t="str">
            <v>总磷</v>
          </cell>
          <cell r="AK57" t="str">
            <v>总磷</v>
          </cell>
          <cell r="AL57" t="str">
            <v>总磷、化学需氧量、高锰酸盐指数、五日生化需氧量</v>
          </cell>
          <cell r="AM57" t="str">
            <v>2023-08-09</v>
          </cell>
          <cell r="AN57">
            <v>-1</v>
          </cell>
          <cell r="AO57">
            <v>31.4</v>
          </cell>
          <cell r="AP57">
            <v>-1</v>
          </cell>
          <cell r="AQ57">
            <v>-1</v>
          </cell>
          <cell r="AR57">
            <v>57.9</v>
          </cell>
          <cell r="AS57">
            <v>33</v>
          </cell>
          <cell r="AT57">
            <v>0.022</v>
          </cell>
          <cell r="AU57">
            <v>9</v>
          </cell>
          <cell r="AV57">
            <v>8</v>
          </cell>
          <cell r="AW57">
            <v>6</v>
          </cell>
          <cell r="AX57">
            <v>17</v>
          </cell>
          <cell r="AY57">
            <v>3.5</v>
          </cell>
          <cell r="AZ57">
            <v>0.04</v>
          </cell>
          <cell r="BA57">
            <v>0.08</v>
          </cell>
          <cell r="BB57">
            <v>0.74</v>
          </cell>
          <cell r="BC57">
            <v>-1</v>
          </cell>
          <cell r="BD57">
            <v>-1</v>
          </cell>
          <cell r="BE57">
            <v>-1</v>
          </cell>
          <cell r="BF57">
            <v>-1</v>
          </cell>
          <cell r="BG57">
            <v>-1</v>
          </cell>
          <cell r="BH57">
            <v>-1</v>
          </cell>
          <cell r="BI57">
            <v>-1</v>
          </cell>
          <cell r="BJ57">
            <v>-1</v>
          </cell>
          <cell r="BK57">
            <v>-1</v>
          </cell>
          <cell r="BL57">
            <v>-1</v>
          </cell>
          <cell r="BM57">
            <v>-1</v>
          </cell>
          <cell r="BN57">
            <v>-1</v>
          </cell>
          <cell r="BO57">
            <v>-1</v>
          </cell>
          <cell r="BP57">
            <v>-1</v>
          </cell>
          <cell r="BQ57">
            <v>-1</v>
          </cell>
          <cell r="BR57">
            <v>-1</v>
          </cell>
          <cell r="BS57">
            <v>56.6</v>
          </cell>
          <cell r="BT57">
            <v>-1</v>
          </cell>
          <cell r="BU57">
            <v>-1</v>
          </cell>
          <cell r="BV57">
            <v>-1</v>
          </cell>
          <cell r="BW57">
            <v>-1</v>
          </cell>
          <cell r="BX57">
            <v>-1</v>
          </cell>
          <cell r="BY57">
            <v>-1</v>
          </cell>
          <cell r="BZ57" t="str">
            <v/>
          </cell>
        </row>
        <row r="58">
          <cell r="B58" t="str">
            <v>石头埠</v>
          </cell>
          <cell r="C58" t="str">
            <v>淮河流域</v>
          </cell>
          <cell r="D58" t="str">
            <v>安徽省</v>
          </cell>
          <cell r="E58" t="str">
            <v>淮南市</v>
          </cell>
          <cell r="F58" t="str">
            <v>淮南市</v>
          </cell>
          <cell r="G58" t="str">
            <v>八公山区、凤台县、谢家集区</v>
          </cell>
          <cell r="H58" t="str">
            <v>安徽省</v>
          </cell>
          <cell r="I58" t="str">
            <v>淮南市</v>
          </cell>
          <cell r="J58" t="str">
            <v>干流</v>
          </cell>
          <cell r="K58" t="str">
            <v>淮河水系</v>
          </cell>
          <cell r="L58" t="str">
            <v>河流</v>
          </cell>
          <cell r="M58" t="str">
            <v>淮河</v>
          </cell>
          <cell r="N58">
            <v>14511130077</v>
          </cell>
          <cell r="O58" t="str">
            <v>洪泽湖</v>
          </cell>
        </row>
        <row r="58">
          <cell r="S58" t="str">
            <v/>
          </cell>
          <cell r="T58" t="str">
            <v>保留</v>
          </cell>
          <cell r="U58" t="str">
            <v>—</v>
          </cell>
          <cell r="V58">
            <v>116.9026</v>
          </cell>
          <cell r="W58">
            <v>32.6373</v>
          </cell>
          <cell r="X58" t="str">
            <v>十一五,十二五,十三五,十四五</v>
          </cell>
          <cell r="Y58" t="str">
            <v>有</v>
          </cell>
          <cell r="Z58" t="str">
            <v>固定站</v>
          </cell>
          <cell r="AA58">
            <v>2023</v>
          </cell>
          <cell r="AB58">
            <v>8</v>
          </cell>
          <cell r="AC58">
            <v>5</v>
          </cell>
          <cell r="AD58" t="str">
            <v>Ⅲ</v>
          </cell>
          <cell r="AE58" t="str">
            <v>Ⅳ</v>
          </cell>
          <cell r="AF58" t="str">
            <v>Ⅱ</v>
          </cell>
          <cell r="AG58" t="str">
            <v>-</v>
          </cell>
          <cell r="AH58" t="str">
            <v>溶解氧</v>
          </cell>
          <cell r="AI58" t="str">
            <v>-</v>
          </cell>
          <cell r="AJ58" t="str">
            <v>溶解氧</v>
          </cell>
          <cell r="AK58" t="str">
            <v>溶解氧</v>
          </cell>
          <cell r="AL58" t="str">
            <v>溶解氧、高锰酸盐指数、总磷</v>
          </cell>
          <cell r="AM58" t="str">
            <v>2023-08-01</v>
          </cell>
          <cell r="AN58">
            <v>-1</v>
          </cell>
          <cell r="AO58">
            <v>31.9</v>
          </cell>
          <cell r="AP58">
            <v>-1</v>
          </cell>
          <cell r="AQ58">
            <v>-1</v>
          </cell>
          <cell r="AR58">
            <v>49.8</v>
          </cell>
          <cell r="AS58">
            <v>-1</v>
          </cell>
          <cell r="AT58">
            <v>-1</v>
          </cell>
          <cell r="AU58">
            <v>8</v>
          </cell>
          <cell r="AV58">
            <v>5.5</v>
          </cell>
          <cell r="AW58">
            <v>3.3</v>
          </cell>
          <cell r="AX58">
            <v>-1</v>
          </cell>
          <cell r="AY58">
            <v>-1</v>
          </cell>
          <cell r="AZ58">
            <v>0.02</v>
          </cell>
          <cell r="BA58">
            <v>0.074</v>
          </cell>
          <cell r="BB58">
            <v>2.21</v>
          </cell>
          <cell r="BC58">
            <v>-1</v>
          </cell>
          <cell r="BD58">
            <v>-1</v>
          </cell>
          <cell r="BE58">
            <v>-1</v>
          </cell>
          <cell r="BF58">
            <v>-1</v>
          </cell>
          <cell r="BG58">
            <v>-1</v>
          </cell>
          <cell r="BH58">
            <v>-1</v>
          </cell>
          <cell r="BI58">
            <v>-1</v>
          </cell>
          <cell r="BJ58">
            <v>-1</v>
          </cell>
          <cell r="BK58">
            <v>-1</v>
          </cell>
          <cell r="BL58">
            <v>-1</v>
          </cell>
          <cell r="BM58">
            <v>-1</v>
          </cell>
          <cell r="BN58">
            <v>-1</v>
          </cell>
          <cell r="BO58">
            <v>-1</v>
          </cell>
          <cell r="BP58">
            <v>-1</v>
          </cell>
          <cell r="BQ58">
            <v>-1</v>
          </cell>
          <cell r="BR58">
            <v>-1</v>
          </cell>
          <cell r="BS58">
            <v>30.1</v>
          </cell>
          <cell r="BT58">
            <v>-1</v>
          </cell>
          <cell r="BU58">
            <v>-1</v>
          </cell>
          <cell r="BV58">
            <v>-1</v>
          </cell>
          <cell r="BW58">
            <v>-1</v>
          </cell>
          <cell r="BX58">
            <v>-1</v>
          </cell>
          <cell r="BY58">
            <v>-1</v>
          </cell>
          <cell r="BZ58" t="str">
            <v/>
          </cell>
        </row>
        <row r="59">
          <cell r="B59" t="str">
            <v>鲁台孜</v>
          </cell>
          <cell r="C59" t="str">
            <v>淮河流域</v>
          </cell>
          <cell r="D59" t="str">
            <v>安徽省</v>
          </cell>
          <cell r="E59" t="str">
            <v>阜阳市</v>
          </cell>
          <cell r="F59" t="str">
            <v>阜阳市</v>
          </cell>
          <cell r="G59" t="str">
            <v>阜南县、临泉县、颍上县、颍州区、寿县、霍邱县</v>
          </cell>
          <cell r="H59" t="str">
            <v>安徽省</v>
          </cell>
          <cell r="I59" t="str">
            <v>淮南市</v>
          </cell>
          <cell r="J59" t="str">
            <v>干流</v>
          </cell>
          <cell r="K59" t="str">
            <v>淮河水系</v>
          </cell>
          <cell r="L59" t="str">
            <v>河流</v>
          </cell>
          <cell r="M59" t="str">
            <v>淮河</v>
          </cell>
          <cell r="N59">
            <v>14511130077</v>
          </cell>
          <cell r="O59" t="str">
            <v>洪泽湖</v>
          </cell>
        </row>
        <row r="59">
          <cell r="S59" t="str">
            <v>淮河阜阳、六安农业用水区</v>
          </cell>
          <cell r="T59" t="str">
            <v>保留</v>
          </cell>
          <cell r="U59" t="str">
            <v>市界（阜阳市-淮南市）</v>
          </cell>
          <cell r="V59">
            <v>116.6334</v>
          </cell>
          <cell r="W59">
            <v>32.5584</v>
          </cell>
          <cell r="X59" t="str">
            <v>十二五,十三五,十四五</v>
          </cell>
          <cell r="Y59" t="str">
            <v>有</v>
          </cell>
          <cell r="Z59" t="str">
            <v>固定站</v>
          </cell>
          <cell r="AA59">
            <v>2023</v>
          </cell>
          <cell r="AB59">
            <v>8</v>
          </cell>
          <cell r="AC59">
            <v>5</v>
          </cell>
          <cell r="AD59" t="str">
            <v>Ⅳ</v>
          </cell>
          <cell r="AE59" t="str">
            <v>Ⅳ</v>
          </cell>
          <cell r="AF59" t="str">
            <v>Ⅲ</v>
          </cell>
          <cell r="AG59" t="str">
            <v>溶解氧</v>
          </cell>
          <cell r="AH59" t="str">
            <v>溶解氧</v>
          </cell>
          <cell r="AI59" t="str">
            <v>-</v>
          </cell>
          <cell r="AJ59" t="str">
            <v>溶解氧</v>
          </cell>
          <cell r="AK59" t="str">
            <v>溶解氧</v>
          </cell>
          <cell r="AL59" t="str">
            <v>高锰酸盐指数</v>
          </cell>
          <cell r="AM59" t="str">
            <v>2023-08-01</v>
          </cell>
          <cell r="AN59">
            <v>-1</v>
          </cell>
          <cell r="AO59">
            <v>29.1</v>
          </cell>
          <cell r="AP59">
            <v>-1</v>
          </cell>
          <cell r="AQ59">
            <v>-1</v>
          </cell>
          <cell r="AR59">
            <v>56.2</v>
          </cell>
          <cell r="AS59">
            <v>-1</v>
          </cell>
          <cell r="AT59">
            <v>-1</v>
          </cell>
          <cell r="AU59">
            <v>8</v>
          </cell>
          <cell r="AV59">
            <v>3.4</v>
          </cell>
          <cell r="AW59">
            <v>3.1</v>
          </cell>
          <cell r="AX59">
            <v>-1</v>
          </cell>
          <cell r="AY59">
            <v>-1</v>
          </cell>
          <cell r="AZ59">
            <v>0.03</v>
          </cell>
          <cell r="BA59">
            <v>0.106</v>
          </cell>
          <cell r="BB59">
            <v>2.1</v>
          </cell>
          <cell r="BC59">
            <v>-1</v>
          </cell>
          <cell r="BD59">
            <v>-1</v>
          </cell>
          <cell r="BE59">
            <v>-1</v>
          </cell>
          <cell r="BF59">
            <v>-1</v>
          </cell>
          <cell r="BG59">
            <v>-1</v>
          </cell>
          <cell r="BH59">
            <v>-1</v>
          </cell>
          <cell r="BI59">
            <v>-1</v>
          </cell>
          <cell r="BJ59">
            <v>-1</v>
          </cell>
          <cell r="BK59">
            <v>-1</v>
          </cell>
          <cell r="BL59">
            <v>-1</v>
          </cell>
          <cell r="BM59">
            <v>-1</v>
          </cell>
          <cell r="BN59">
            <v>-1</v>
          </cell>
          <cell r="BO59">
            <v>-1</v>
          </cell>
          <cell r="BP59">
            <v>-1</v>
          </cell>
          <cell r="BQ59">
            <v>-1</v>
          </cell>
          <cell r="BR59">
            <v>-1</v>
          </cell>
          <cell r="BS59">
            <v>27.8</v>
          </cell>
          <cell r="BT59">
            <v>-1</v>
          </cell>
          <cell r="BU59">
            <v>-1</v>
          </cell>
          <cell r="BV59">
            <v>-1</v>
          </cell>
          <cell r="BW59">
            <v>-1</v>
          </cell>
          <cell r="BX59">
            <v>-1</v>
          </cell>
          <cell r="BY59">
            <v>-1</v>
          </cell>
          <cell r="BZ59" t="str">
            <v/>
          </cell>
        </row>
        <row r="60">
          <cell r="B60" t="str">
            <v>西淝河闸下</v>
          </cell>
          <cell r="C60" t="str">
            <v>淮河流域</v>
          </cell>
          <cell r="D60" t="str">
            <v>安徽省</v>
          </cell>
          <cell r="E60" t="str">
            <v>淮南市</v>
          </cell>
          <cell r="F60" t="str">
            <v>淮南市</v>
          </cell>
          <cell r="G60" t="str">
            <v>凤台县</v>
          </cell>
          <cell r="H60" t="str">
            <v>安徽省</v>
          </cell>
          <cell r="I60" t="str">
            <v>淮南市</v>
          </cell>
          <cell r="J60" t="str">
            <v>一级</v>
          </cell>
          <cell r="K60" t="str">
            <v>淮河水系</v>
          </cell>
          <cell r="L60" t="str">
            <v>河流</v>
          </cell>
          <cell r="M60" t="str">
            <v>西淝河</v>
          </cell>
          <cell r="N60">
            <v>14511130113</v>
          </cell>
          <cell r="O60" t="str">
            <v>淮河</v>
          </cell>
        </row>
        <row r="60">
          <cell r="S60" t="str">
            <v>西淝河(下段)利辛、凤台农业、渔业用水区</v>
          </cell>
          <cell r="T60" t="str">
            <v>保留</v>
          </cell>
          <cell r="U60" t="str">
            <v>入河口</v>
          </cell>
          <cell r="V60">
            <v>116.6796</v>
          </cell>
          <cell r="W60">
            <v>32.6833</v>
          </cell>
          <cell r="X60" t="str">
            <v>十二五,十三五,十四五</v>
          </cell>
          <cell r="Y60" t="str">
            <v>有</v>
          </cell>
          <cell r="Z60" t="str">
            <v>固定站</v>
          </cell>
          <cell r="AA60">
            <v>2023</v>
          </cell>
          <cell r="AB60">
            <v>8</v>
          </cell>
          <cell r="AC60">
            <v>6</v>
          </cell>
          <cell r="AD60" t="str">
            <v>Ⅳ</v>
          </cell>
          <cell r="AE60" t="str">
            <v>Ⅳ</v>
          </cell>
          <cell r="AF60" t="str">
            <v>Ⅲ</v>
          </cell>
          <cell r="AG60" t="str">
            <v>溶解氧</v>
          </cell>
          <cell r="AH60" t="str">
            <v>溶解氧</v>
          </cell>
          <cell r="AI60" t="str">
            <v>-</v>
          </cell>
          <cell r="AJ60" t="str">
            <v>溶解氧</v>
          </cell>
          <cell r="AK60" t="str">
            <v>溶解氧</v>
          </cell>
          <cell r="AL60" t="str">
            <v>溶解氧、五日生化需氧量、高锰酸盐指数</v>
          </cell>
          <cell r="AM60" t="str">
            <v>2023-08-07</v>
          </cell>
          <cell r="AN60">
            <v>-1</v>
          </cell>
          <cell r="AO60">
            <v>30.8</v>
          </cell>
          <cell r="AP60">
            <v>-1</v>
          </cell>
          <cell r="AQ60">
            <v>-1</v>
          </cell>
          <cell r="AR60">
            <v>73.4</v>
          </cell>
          <cell r="AS60">
            <v>-1</v>
          </cell>
          <cell r="AT60">
            <v>-1</v>
          </cell>
          <cell r="AU60">
            <v>8</v>
          </cell>
          <cell r="AV60">
            <v>4.4</v>
          </cell>
          <cell r="AW60">
            <v>4.2</v>
          </cell>
          <cell r="AX60">
            <v>9.7</v>
          </cell>
          <cell r="AY60">
            <v>-1</v>
          </cell>
          <cell r="AZ60">
            <v>0.05</v>
          </cell>
          <cell r="BA60">
            <v>0.06</v>
          </cell>
          <cell r="BB60">
            <v>1.39</v>
          </cell>
          <cell r="BC60">
            <v>-1</v>
          </cell>
          <cell r="BD60">
            <v>-1</v>
          </cell>
          <cell r="BE60">
            <v>-1</v>
          </cell>
          <cell r="BF60">
            <v>-1</v>
          </cell>
          <cell r="BG60">
            <v>-1</v>
          </cell>
          <cell r="BH60">
            <v>-1</v>
          </cell>
          <cell r="BI60">
            <v>-1</v>
          </cell>
          <cell r="BJ60">
            <v>-1</v>
          </cell>
          <cell r="BK60">
            <v>-1</v>
          </cell>
          <cell r="BL60">
            <v>-1</v>
          </cell>
          <cell r="BM60">
            <v>-1</v>
          </cell>
          <cell r="BN60">
            <v>-1</v>
          </cell>
          <cell r="BO60">
            <v>-1</v>
          </cell>
          <cell r="BP60">
            <v>-1</v>
          </cell>
          <cell r="BQ60">
            <v>-1</v>
          </cell>
          <cell r="BR60">
            <v>-1</v>
          </cell>
          <cell r="BS60">
            <v>35</v>
          </cell>
          <cell r="BT60">
            <v>-1</v>
          </cell>
          <cell r="BU60">
            <v>-1</v>
          </cell>
          <cell r="BV60">
            <v>-1</v>
          </cell>
          <cell r="BW60">
            <v>-1</v>
          </cell>
          <cell r="BX60">
            <v>-1</v>
          </cell>
          <cell r="BY60">
            <v>-1</v>
          </cell>
          <cell r="BZ60" t="str">
            <v/>
          </cell>
        </row>
        <row r="61">
          <cell r="B61" t="str">
            <v>瓦埠湖</v>
          </cell>
          <cell r="C61" t="str">
            <v>淮河流域</v>
          </cell>
          <cell r="D61" t="str">
            <v>安徽省</v>
          </cell>
          <cell r="E61" t="str">
            <v>淮南市</v>
          </cell>
          <cell r="F61" t="str">
            <v>淮南市</v>
          </cell>
          <cell r="G61" t="str">
            <v>长丰县、寿县、田家庵区、谢家集区</v>
          </cell>
          <cell r="H61" t="str">
            <v>安徽省</v>
          </cell>
          <cell r="I61" t="str">
            <v>淮南市</v>
          </cell>
          <cell r="J61" t="str">
            <v>湖泊</v>
          </cell>
          <cell r="K61" t="str">
            <v>淮河水系</v>
          </cell>
          <cell r="L61" t="str">
            <v>湖库</v>
          </cell>
          <cell r="M61" t="str">
            <v>瓦埠湖</v>
          </cell>
          <cell r="N61">
            <v>14511130094</v>
          </cell>
          <cell r="O61" t="str">
            <v>-</v>
          </cell>
        </row>
        <row r="61">
          <cell r="S61" t="str">
            <v>东淝河瓦埠湖六安、合肥、淮南调水保护区</v>
          </cell>
          <cell r="T61" t="str">
            <v>保留</v>
          </cell>
          <cell r="U61" t="str">
            <v>—</v>
          </cell>
          <cell r="V61">
            <v>116.8815</v>
          </cell>
          <cell r="W61">
            <v>32.5295</v>
          </cell>
          <cell r="X61" t="str">
            <v>十二五,十三五,十四五</v>
          </cell>
          <cell r="Y61" t="str">
            <v>有</v>
          </cell>
          <cell r="Z61" t="str">
            <v>浮船站</v>
          </cell>
          <cell r="AA61">
            <v>2023</v>
          </cell>
          <cell r="AB61">
            <v>8</v>
          </cell>
          <cell r="AC61">
            <v>6</v>
          </cell>
          <cell r="AD61" t="str">
            <v>Ⅲ</v>
          </cell>
          <cell r="AE61" t="str">
            <v>Ⅲ</v>
          </cell>
          <cell r="AF61" t="str">
            <v>Ⅲ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化学需氧量、高锰酸盐指数、总磷</v>
          </cell>
          <cell r="AK61" t="str">
            <v>高锰酸盐指数、总磷</v>
          </cell>
          <cell r="AL61" t="str">
            <v>高锰酸盐指数、总磷</v>
          </cell>
          <cell r="AM61" t="str">
            <v>2023-08-10</v>
          </cell>
          <cell r="AN61">
            <v>-1</v>
          </cell>
          <cell r="AO61">
            <v>31.1</v>
          </cell>
          <cell r="AP61">
            <v>-1</v>
          </cell>
          <cell r="AQ61">
            <v>-1</v>
          </cell>
          <cell r="AR61">
            <v>43</v>
          </cell>
          <cell r="AS61">
            <v>28</v>
          </cell>
          <cell r="AT61">
            <v>0.025</v>
          </cell>
          <cell r="AU61">
            <v>8</v>
          </cell>
          <cell r="AV61">
            <v>7</v>
          </cell>
          <cell r="AW61">
            <v>5.5</v>
          </cell>
          <cell r="AX61">
            <v>18</v>
          </cell>
          <cell r="AY61">
            <v>-1</v>
          </cell>
          <cell r="AZ61">
            <v>0.02</v>
          </cell>
          <cell r="BA61">
            <v>0.047</v>
          </cell>
          <cell r="BB61">
            <v>0.79</v>
          </cell>
          <cell r="BC61">
            <v>-1</v>
          </cell>
          <cell r="BD61">
            <v>-1</v>
          </cell>
          <cell r="BE61">
            <v>-1</v>
          </cell>
          <cell r="BF61">
            <v>-1</v>
          </cell>
          <cell r="BG61">
            <v>-1</v>
          </cell>
          <cell r="BH61">
            <v>-1</v>
          </cell>
          <cell r="BI61">
            <v>-1</v>
          </cell>
          <cell r="BJ61">
            <v>-1</v>
          </cell>
          <cell r="BK61">
            <v>-1</v>
          </cell>
          <cell r="BL61">
            <v>-1</v>
          </cell>
          <cell r="BM61">
            <v>-1</v>
          </cell>
          <cell r="BN61">
            <v>-1</v>
          </cell>
          <cell r="BO61">
            <v>-1</v>
          </cell>
          <cell r="BP61">
            <v>-1</v>
          </cell>
          <cell r="BQ61">
            <v>-1</v>
          </cell>
          <cell r="BR61">
            <v>-1</v>
          </cell>
          <cell r="BS61">
            <v>50</v>
          </cell>
          <cell r="BT61">
            <v>-1</v>
          </cell>
          <cell r="BU61">
            <v>-1</v>
          </cell>
          <cell r="BV61">
            <v>-1</v>
          </cell>
          <cell r="BW61">
            <v>-1</v>
          </cell>
          <cell r="BX61">
            <v>-1</v>
          </cell>
          <cell r="BY61">
            <v>-1</v>
          </cell>
          <cell r="BZ61" t="str">
            <v/>
          </cell>
        </row>
        <row r="62">
          <cell r="B62" t="str">
            <v>新城口</v>
          </cell>
          <cell r="C62" t="str">
            <v>淮河流域</v>
          </cell>
          <cell r="D62" t="str">
            <v>安徽省</v>
          </cell>
          <cell r="E62" t="str">
            <v>淮南市</v>
          </cell>
          <cell r="F62" t="str">
            <v>淮南市</v>
          </cell>
          <cell r="G62" t="str">
            <v>怀远县、大通区、凤台县、潘集区、田家庵区</v>
          </cell>
          <cell r="H62" t="str">
            <v>安徽省</v>
          </cell>
          <cell r="I62" t="str">
            <v>蚌埠市</v>
          </cell>
          <cell r="J62" t="str">
            <v>干流</v>
          </cell>
          <cell r="K62" t="str">
            <v>淮河水系</v>
          </cell>
          <cell r="L62" t="str">
            <v>河流</v>
          </cell>
          <cell r="M62" t="str">
            <v>淮河</v>
          </cell>
          <cell r="N62">
            <v>14511130077</v>
          </cell>
          <cell r="O62" t="str">
            <v>洪泽湖</v>
          </cell>
        </row>
        <row r="62">
          <cell r="S62" t="str">
            <v>淮河凤台工业用水区/淮河凤台八公山过渡、渔业用水区/淮河淮南饮用水源区/淮河淮南排污控制区/淮河淮南、蚌埠过渡区</v>
          </cell>
          <cell r="T62" t="str">
            <v>保留</v>
          </cell>
          <cell r="U62" t="str">
            <v>市界（淮南市-蚌埠市）</v>
          </cell>
          <cell r="V62">
            <v>117.0956</v>
          </cell>
          <cell r="W62">
            <v>32.7785</v>
          </cell>
          <cell r="X62" t="str">
            <v>十三五,十四五</v>
          </cell>
          <cell r="Y62" t="str">
            <v>有</v>
          </cell>
          <cell r="Z62" t="str">
            <v>固定站</v>
          </cell>
          <cell r="AA62">
            <v>2023</v>
          </cell>
          <cell r="AB62">
            <v>8</v>
          </cell>
          <cell r="AC62">
            <v>5</v>
          </cell>
          <cell r="AD62" t="str">
            <v>Ⅳ</v>
          </cell>
          <cell r="AE62" t="str">
            <v>Ⅳ</v>
          </cell>
          <cell r="AF62" t="str">
            <v>Ⅱ</v>
          </cell>
          <cell r="AG62" t="str">
            <v>溶解氧</v>
          </cell>
          <cell r="AH62" t="str">
            <v>溶解氧</v>
          </cell>
          <cell r="AI62" t="str">
            <v>-</v>
          </cell>
          <cell r="AJ62" t="str">
            <v>溶解氧</v>
          </cell>
          <cell r="AK62" t="str">
            <v>溶解氧</v>
          </cell>
          <cell r="AL62" t="str">
            <v>溶解氧、高锰酸盐指数、总磷</v>
          </cell>
          <cell r="AM62" t="str">
            <v>2023-08-01</v>
          </cell>
          <cell r="AN62">
            <v>-1</v>
          </cell>
          <cell r="AO62">
            <v>30.6</v>
          </cell>
          <cell r="AP62">
            <v>-1</v>
          </cell>
          <cell r="AQ62">
            <v>-1</v>
          </cell>
          <cell r="AR62">
            <v>48.8</v>
          </cell>
          <cell r="AS62">
            <v>-1</v>
          </cell>
          <cell r="AT62">
            <v>-1</v>
          </cell>
          <cell r="AU62">
            <v>8</v>
          </cell>
          <cell r="AV62">
            <v>4.3</v>
          </cell>
          <cell r="AW62">
            <v>3.1</v>
          </cell>
          <cell r="AX62">
            <v>-1</v>
          </cell>
          <cell r="AY62">
            <v>-1</v>
          </cell>
          <cell r="AZ62">
            <v>0.02</v>
          </cell>
          <cell r="BA62">
            <v>0.102</v>
          </cell>
          <cell r="BB62">
            <v>1.68</v>
          </cell>
          <cell r="BC62">
            <v>-1</v>
          </cell>
          <cell r="BD62">
            <v>-1</v>
          </cell>
          <cell r="BE62">
            <v>-1</v>
          </cell>
          <cell r="BF62">
            <v>-1</v>
          </cell>
          <cell r="BG62">
            <v>-1</v>
          </cell>
          <cell r="BH62">
            <v>-1</v>
          </cell>
          <cell r="BI62">
            <v>-1</v>
          </cell>
          <cell r="BJ62">
            <v>-1</v>
          </cell>
          <cell r="BK62">
            <v>-1</v>
          </cell>
          <cell r="BL62">
            <v>-1</v>
          </cell>
          <cell r="BM62">
            <v>-1</v>
          </cell>
          <cell r="BN62">
            <v>-1</v>
          </cell>
          <cell r="BO62">
            <v>-1</v>
          </cell>
          <cell r="BP62">
            <v>-1</v>
          </cell>
          <cell r="BQ62">
            <v>-1</v>
          </cell>
          <cell r="BR62">
            <v>-1</v>
          </cell>
          <cell r="BS62">
            <v>32.1</v>
          </cell>
          <cell r="BT62">
            <v>-1</v>
          </cell>
          <cell r="BU62">
            <v>-1</v>
          </cell>
          <cell r="BV62">
            <v>-1</v>
          </cell>
          <cell r="BW62">
            <v>-1</v>
          </cell>
          <cell r="BX62">
            <v>-1</v>
          </cell>
          <cell r="BY62">
            <v>-1</v>
          </cell>
          <cell r="BZ62" t="str">
            <v/>
          </cell>
        </row>
        <row r="63">
          <cell r="B63" t="str">
            <v>焦岗湖</v>
          </cell>
          <cell r="C63" t="str">
            <v>淮河流域</v>
          </cell>
          <cell r="D63" t="str">
            <v>安徽省</v>
          </cell>
          <cell r="E63" t="str">
            <v>淮南市, 阜阳市</v>
          </cell>
          <cell r="F63" t="str">
            <v>淮南市,阜阳市</v>
          </cell>
          <cell r="G63" t="str">
            <v>颍上县、凤台县</v>
          </cell>
          <cell r="H63" t="str">
            <v>安徽省</v>
          </cell>
          <cell r="I63" t="str">
            <v>淮南市</v>
          </cell>
          <cell r="J63" t="str">
            <v>湖泊</v>
          </cell>
          <cell r="K63" t="str">
            <v>淮河水系</v>
          </cell>
          <cell r="L63" t="str">
            <v>湖库</v>
          </cell>
          <cell r="M63" t="str">
            <v>焦岗湖</v>
          </cell>
          <cell r="N63">
            <v>14511130090</v>
          </cell>
          <cell r="O63" t="str">
            <v>-</v>
          </cell>
        </row>
        <row r="63">
          <cell r="S63" t="str">
            <v>焦岗湖颍上、凤台渔业、农业用水区</v>
          </cell>
          <cell r="T63" t="str">
            <v>保留</v>
          </cell>
          <cell r="U63" t="str">
            <v>市界（淮南市、阜阳市）</v>
          </cell>
          <cell r="V63">
            <v>116.6403</v>
          </cell>
          <cell r="W63">
            <v>32.5989</v>
          </cell>
          <cell r="X63" t="str">
            <v>十三五,十四五</v>
          </cell>
          <cell r="Y63" t="str">
            <v>有</v>
          </cell>
          <cell r="Z63" t="str">
            <v>浮船站</v>
          </cell>
          <cell r="AA63">
            <v>2023</v>
          </cell>
          <cell r="AB63">
            <v>8</v>
          </cell>
          <cell r="AC63">
            <v>6</v>
          </cell>
          <cell r="AD63" t="str">
            <v>Ⅳ</v>
          </cell>
          <cell r="AE63" t="str">
            <v>Ⅳ</v>
          </cell>
          <cell r="AF63" t="str">
            <v>Ⅳ</v>
          </cell>
          <cell r="AG63" t="str">
            <v>总磷（1.0）、高锰酸盐指数（0.1）</v>
          </cell>
          <cell r="AH63" t="str">
            <v>总磷（0.4）、高锰酸盐指数（0.02）</v>
          </cell>
          <cell r="AI63" t="str">
            <v>溶解氧</v>
          </cell>
          <cell r="AJ63" t="str">
            <v>总磷、高锰酸盐指数</v>
          </cell>
          <cell r="AK63" t="str">
            <v>总磷、高锰酸盐指数</v>
          </cell>
          <cell r="AL63" t="str">
            <v>溶解氧</v>
          </cell>
          <cell r="AM63" t="str">
            <v>2023-08-14</v>
          </cell>
          <cell r="AN63">
            <v>-1</v>
          </cell>
          <cell r="AO63">
            <v>30.2</v>
          </cell>
          <cell r="AP63">
            <v>-1</v>
          </cell>
          <cell r="AQ63">
            <v>-1</v>
          </cell>
          <cell r="AR63">
            <v>88.5</v>
          </cell>
          <cell r="AS63">
            <v>20</v>
          </cell>
          <cell r="AT63">
            <v>0.016</v>
          </cell>
          <cell r="AU63">
            <v>8</v>
          </cell>
          <cell r="AV63">
            <v>5.6</v>
          </cell>
          <cell r="AW63">
            <v>6.6</v>
          </cell>
          <cell r="AX63">
            <v>18.5</v>
          </cell>
          <cell r="AY63">
            <v>-1</v>
          </cell>
          <cell r="AZ63">
            <v>0.17</v>
          </cell>
          <cell r="BA63">
            <v>0.1</v>
          </cell>
          <cell r="BB63">
            <v>0.81</v>
          </cell>
          <cell r="BC63">
            <v>-1</v>
          </cell>
          <cell r="BD63">
            <v>-1</v>
          </cell>
          <cell r="BE63">
            <v>-1</v>
          </cell>
          <cell r="BF63">
            <v>-1</v>
          </cell>
          <cell r="BG63">
            <v>-1</v>
          </cell>
          <cell r="BH63">
            <v>-1</v>
          </cell>
          <cell r="BI63">
            <v>-1</v>
          </cell>
          <cell r="BJ63">
            <v>-1</v>
          </cell>
          <cell r="BK63">
            <v>-1</v>
          </cell>
          <cell r="BL63">
            <v>-1</v>
          </cell>
          <cell r="BM63">
            <v>-1</v>
          </cell>
          <cell r="BN63">
            <v>-1</v>
          </cell>
          <cell r="BO63">
            <v>-1</v>
          </cell>
          <cell r="BP63">
            <v>-1</v>
          </cell>
          <cell r="BQ63">
            <v>-1</v>
          </cell>
          <cell r="BR63">
            <v>-1</v>
          </cell>
          <cell r="BS63">
            <v>86.5</v>
          </cell>
          <cell r="BT63">
            <v>-1</v>
          </cell>
          <cell r="BU63">
            <v>-1</v>
          </cell>
          <cell r="BV63">
            <v>-1</v>
          </cell>
          <cell r="BW63">
            <v>-1</v>
          </cell>
          <cell r="BX63">
            <v>-1</v>
          </cell>
          <cell r="BY63">
            <v>-1</v>
          </cell>
          <cell r="BZ63" t="str">
            <v/>
          </cell>
        </row>
        <row r="64">
          <cell r="B64" t="str">
            <v>高塘湖</v>
          </cell>
          <cell r="C64" t="str">
            <v>淮河流域</v>
          </cell>
          <cell r="D64" t="str">
            <v>安徽省</v>
          </cell>
          <cell r="E64" t="str">
            <v>淮南市, 滁州市</v>
          </cell>
          <cell r="F64" t="str">
            <v>淮南市,滁州市</v>
          </cell>
          <cell r="G64" t="str">
            <v>定远县、凤阳县、长丰县、大通区</v>
          </cell>
          <cell r="H64" t="str">
            <v>安徽省</v>
          </cell>
          <cell r="I64" t="str">
            <v>淮南市</v>
          </cell>
          <cell r="J64" t="str">
            <v>湖泊</v>
          </cell>
          <cell r="K64" t="str">
            <v>淮河水系</v>
          </cell>
          <cell r="L64" t="str">
            <v>湖库</v>
          </cell>
          <cell r="M64" t="str">
            <v>高塘湖</v>
          </cell>
          <cell r="N64">
            <v>14511130123</v>
          </cell>
          <cell r="O64" t="str">
            <v>-</v>
          </cell>
        </row>
        <row r="64">
          <cell r="S64" t="str">
            <v>高塘湖淮南、滁州、合肥农业用水区</v>
          </cell>
          <cell r="T64" t="str">
            <v>新增</v>
          </cell>
          <cell r="U64" t="str">
            <v>市界（淮南市、滁州市）</v>
          </cell>
          <cell r="V64">
            <v>117.1651</v>
          </cell>
          <cell r="W64">
            <v>32.6694</v>
          </cell>
          <cell r="X64" t="str">
            <v>十四五</v>
          </cell>
          <cell r="Y64" t="str">
            <v>没有</v>
          </cell>
          <cell r="Z64" t="str">
            <v>-</v>
          </cell>
          <cell r="AA64">
            <v>2023</v>
          </cell>
          <cell r="AB64">
            <v>8</v>
          </cell>
          <cell r="AC64">
            <v>6</v>
          </cell>
          <cell r="AD64" t="str">
            <v>Ⅴ</v>
          </cell>
          <cell r="AE64" t="str">
            <v>Ⅳ</v>
          </cell>
          <cell r="AF64" t="str">
            <v>Ⅳ</v>
          </cell>
          <cell r="AG64" t="str">
            <v>总磷（2.0）</v>
          </cell>
          <cell r="AH64" t="str">
            <v>总磷（0.6）</v>
          </cell>
          <cell r="AI64" t="str">
            <v>总磷（0.4）</v>
          </cell>
          <cell r="AJ64" t="str">
            <v>总磷</v>
          </cell>
          <cell r="AK64" t="str">
            <v>总磷</v>
          </cell>
          <cell r="AL64" t="str">
            <v>总磷</v>
          </cell>
          <cell r="AM64" t="str">
            <v>2023-08-14</v>
          </cell>
          <cell r="AN64">
            <v>-1</v>
          </cell>
          <cell r="AO64">
            <v>31.8</v>
          </cell>
          <cell r="AP64">
            <v>-1</v>
          </cell>
          <cell r="AQ64">
            <v>-1</v>
          </cell>
          <cell r="AR64">
            <v>57.6</v>
          </cell>
          <cell r="AS64">
            <v>34</v>
          </cell>
          <cell r="AT64">
            <v>0.049</v>
          </cell>
          <cell r="AU64">
            <v>9</v>
          </cell>
          <cell r="AV64">
            <v>9.8</v>
          </cell>
          <cell r="AW64">
            <v>3.8</v>
          </cell>
          <cell r="AX64">
            <v>11</v>
          </cell>
          <cell r="AY64">
            <v>-1</v>
          </cell>
          <cell r="AZ64">
            <v>0.12</v>
          </cell>
          <cell r="BA64">
            <v>0.15</v>
          </cell>
          <cell r="BB64">
            <v>1.64</v>
          </cell>
          <cell r="BC64">
            <v>-1</v>
          </cell>
          <cell r="BD64">
            <v>-1</v>
          </cell>
          <cell r="BE64">
            <v>-1</v>
          </cell>
          <cell r="BF64">
            <v>-1</v>
          </cell>
          <cell r="BG64">
            <v>-1</v>
          </cell>
          <cell r="BH64">
            <v>-1</v>
          </cell>
          <cell r="BI64">
            <v>-1</v>
          </cell>
          <cell r="BJ64">
            <v>-1</v>
          </cell>
          <cell r="BK64">
            <v>-1</v>
          </cell>
          <cell r="BL64">
            <v>-1</v>
          </cell>
          <cell r="BM64">
            <v>-1</v>
          </cell>
          <cell r="BN64">
            <v>-1</v>
          </cell>
          <cell r="BO64">
            <v>-1</v>
          </cell>
          <cell r="BP64">
            <v>-1</v>
          </cell>
          <cell r="BQ64">
            <v>-1</v>
          </cell>
          <cell r="BR64">
            <v>-1</v>
          </cell>
          <cell r="BS64">
            <v>55</v>
          </cell>
          <cell r="BT64">
            <v>-1</v>
          </cell>
          <cell r="BU64">
            <v>-1</v>
          </cell>
          <cell r="BV64">
            <v>-1</v>
          </cell>
          <cell r="BW64">
            <v>-1</v>
          </cell>
          <cell r="BX64">
            <v>-1</v>
          </cell>
          <cell r="BY64">
            <v>-1</v>
          </cell>
          <cell r="BZ64" t="str">
            <v/>
          </cell>
        </row>
        <row r="65">
          <cell r="B65" t="str">
            <v>三兴村（右岸）</v>
          </cell>
          <cell r="C65" t="str">
            <v>长江流域</v>
          </cell>
          <cell r="D65" t="str">
            <v>安徽省</v>
          </cell>
          <cell r="E65" t="str">
            <v>马鞍山市</v>
          </cell>
          <cell r="F65" t="str">
            <v>马鞍山市</v>
          </cell>
          <cell r="G65" t="str">
            <v>当涂县、花山区</v>
          </cell>
          <cell r="H65" t="str">
            <v>安徽省</v>
          </cell>
          <cell r="I65" t="str">
            <v>马鞍山市</v>
          </cell>
          <cell r="J65" t="str">
            <v>干流</v>
          </cell>
          <cell r="K65" t="str">
            <v>长江水系</v>
          </cell>
          <cell r="L65" t="str">
            <v>河流</v>
          </cell>
          <cell r="M65" t="str">
            <v>长江</v>
          </cell>
          <cell r="N65">
            <v>14502050481</v>
          </cell>
          <cell r="O65" t="str">
            <v>东海</v>
          </cell>
        </row>
        <row r="65">
          <cell r="S65" t="str">
            <v>长江右岸当涂工业用水区/长江右岸当涂过渡区/长江右岸马鞍山饮用水源区/长江右岸马鞍山工业用水区/长江右岸皖苏缓冲区</v>
          </cell>
          <cell r="T65" t="str">
            <v>保留</v>
          </cell>
          <cell r="U65" t="str">
            <v>省界（皖-苏）</v>
          </cell>
          <cell r="V65">
            <v>118.5019</v>
          </cell>
          <cell r="W65">
            <v>31.7785</v>
          </cell>
          <cell r="X65" t="str">
            <v>十一五,十二五,十三五,十四五</v>
          </cell>
          <cell r="Y65" t="str">
            <v>有</v>
          </cell>
          <cell r="Z65" t="str">
            <v>固定站</v>
          </cell>
          <cell r="AA65">
            <v>2023</v>
          </cell>
          <cell r="AB65">
            <v>8</v>
          </cell>
          <cell r="AC65">
            <v>5</v>
          </cell>
          <cell r="AD65" t="str">
            <v>Ⅱ</v>
          </cell>
          <cell r="AE65" t="str">
            <v>Ⅱ</v>
          </cell>
          <cell r="AF65" t="str">
            <v>Ⅱ</v>
          </cell>
          <cell r="AG65" t="str">
            <v>-</v>
          </cell>
          <cell r="AH65" t="str">
            <v>-</v>
          </cell>
          <cell r="AI65" t="str">
            <v>-</v>
          </cell>
          <cell r="AJ65" t="str">
            <v>溶解氧、总磷</v>
          </cell>
          <cell r="AK65" t="str">
            <v>溶解氧、高锰酸盐指数、总磷</v>
          </cell>
          <cell r="AL65" t="str">
            <v>溶解氧、总磷</v>
          </cell>
          <cell r="AM65" t="str">
            <v>2023-08-01</v>
          </cell>
          <cell r="AN65">
            <v>-1</v>
          </cell>
          <cell r="AO65">
            <v>31.1</v>
          </cell>
          <cell r="AP65">
            <v>-1</v>
          </cell>
          <cell r="AQ65">
            <v>-1</v>
          </cell>
          <cell r="AR65">
            <v>37.4</v>
          </cell>
          <cell r="AS65">
            <v>-1</v>
          </cell>
          <cell r="AT65">
            <v>-1</v>
          </cell>
          <cell r="AU65">
            <v>8</v>
          </cell>
          <cell r="AV65">
            <v>6.1</v>
          </cell>
          <cell r="AW65">
            <v>1.8</v>
          </cell>
          <cell r="AX65">
            <v>-1</v>
          </cell>
          <cell r="AY65">
            <v>-1</v>
          </cell>
          <cell r="AZ65">
            <v>0.06</v>
          </cell>
          <cell r="BA65">
            <v>0.076</v>
          </cell>
          <cell r="BB65">
            <v>2.58</v>
          </cell>
          <cell r="BC65">
            <v>-1</v>
          </cell>
          <cell r="BD65">
            <v>-1</v>
          </cell>
          <cell r="BE65">
            <v>-1</v>
          </cell>
          <cell r="BF65">
            <v>-1</v>
          </cell>
          <cell r="BG65">
            <v>-1</v>
          </cell>
          <cell r="BH65">
            <v>-1</v>
          </cell>
          <cell r="BI65">
            <v>-1</v>
          </cell>
          <cell r="BJ65">
            <v>-1</v>
          </cell>
          <cell r="BK65">
            <v>-1</v>
          </cell>
          <cell r="BL65">
            <v>-1</v>
          </cell>
          <cell r="BM65">
            <v>-1</v>
          </cell>
          <cell r="BN65">
            <v>-1</v>
          </cell>
          <cell r="BO65">
            <v>-1</v>
          </cell>
          <cell r="BP65">
            <v>-1</v>
          </cell>
          <cell r="BQ65">
            <v>-1</v>
          </cell>
          <cell r="BR65">
            <v>-1</v>
          </cell>
          <cell r="BS65">
            <v>52.2</v>
          </cell>
          <cell r="BT65">
            <v>-1</v>
          </cell>
          <cell r="BU65">
            <v>-1</v>
          </cell>
          <cell r="BV65">
            <v>-1</v>
          </cell>
          <cell r="BW65">
            <v>-1</v>
          </cell>
          <cell r="BX65">
            <v>-1</v>
          </cell>
          <cell r="BY65">
            <v>-1</v>
          </cell>
          <cell r="BZ65" t="str">
            <v/>
          </cell>
        </row>
        <row r="66">
          <cell r="B66" t="str">
            <v>采石河下游</v>
          </cell>
          <cell r="C66" t="str">
            <v>长江流域</v>
          </cell>
          <cell r="D66" t="str">
            <v>安徽省</v>
          </cell>
          <cell r="E66" t="str">
            <v>马鞍山市</v>
          </cell>
          <cell r="F66" t="str">
            <v>马鞍山市</v>
          </cell>
          <cell r="G66" t="str">
            <v>雨山区</v>
          </cell>
          <cell r="H66" t="str">
            <v>安徽省</v>
          </cell>
          <cell r="I66" t="str">
            <v>马鞍山市</v>
          </cell>
          <cell r="J66" t="str">
            <v>一级</v>
          </cell>
          <cell r="K66" t="str">
            <v>长江水系</v>
          </cell>
          <cell r="L66" t="str">
            <v>河流</v>
          </cell>
          <cell r="M66" t="str">
            <v>采石河</v>
          </cell>
          <cell r="N66">
            <v>14502050467</v>
          </cell>
          <cell r="O66" t="str">
            <v>长江</v>
          </cell>
        </row>
        <row r="66">
          <cell r="S66" t="str">
            <v/>
          </cell>
          <cell r="T66" t="str">
            <v>保留</v>
          </cell>
          <cell r="U66" t="str">
            <v>—</v>
          </cell>
          <cell r="V66">
            <v>118.4575</v>
          </cell>
          <cell r="W66">
            <v>31.6551</v>
          </cell>
          <cell r="X66" t="str">
            <v>十三五,十四五</v>
          </cell>
          <cell r="Y66" t="str">
            <v>有</v>
          </cell>
          <cell r="Z66" t="str">
            <v>固定站</v>
          </cell>
          <cell r="AA66">
            <v>2023</v>
          </cell>
          <cell r="AB66">
            <v>8</v>
          </cell>
          <cell r="AC66">
            <v>5</v>
          </cell>
          <cell r="AD66" t="str">
            <v>Ⅳ</v>
          </cell>
          <cell r="AE66" t="str">
            <v>Ⅳ</v>
          </cell>
          <cell r="AF66" t="str">
            <v>Ⅲ</v>
          </cell>
          <cell r="AG66" t="str">
            <v>溶解氧</v>
          </cell>
          <cell r="AH66" t="str">
            <v>溶解氧</v>
          </cell>
          <cell r="AI66" t="str">
            <v>-</v>
          </cell>
          <cell r="AJ66" t="str">
            <v>溶解氧</v>
          </cell>
          <cell r="AK66" t="str">
            <v>溶解氧</v>
          </cell>
          <cell r="AL66" t="str">
            <v>溶解氧、氨氮、总磷</v>
          </cell>
          <cell r="AM66" t="str">
            <v>2023-08-01</v>
          </cell>
          <cell r="AN66">
            <v>-1</v>
          </cell>
          <cell r="AO66">
            <v>30.7</v>
          </cell>
          <cell r="AP66">
            <v>-1</v>
          </cell>
          <cell r="AQ66">
            <v>-1</v>
          </cell>
          <cell r="AR66">
            <v>69.4</v>
          </cell>
          <cell r="AS66">
            <v>-1</v>
          </cell>
          <cell r="AT66">
            <v>-1</v>
          </cell>
          <cell r="AU66">
            <v>8</v>
          </cell>
          <cell r="AV66">
            <v>4.6</v>
          </cell>
          <cell r="AW66">
            <v>3.6</v>
          </cell>
          <cell r="AX66">
            <v>-1</v>
          </cell>
          <cell r="AY66">
            <v>-1</v>
          </cell>
          <cell r="AZ66">
            <v>0.31</v>
          </cell>
          <cell r="BA66">
            <v>0.123</v>
          </cell>
          <cell r="BB66">
            <v>1.83</v>
          </cell>
          <cell r="BC66">
            <v>-1</v>
          </cell>
          <cell r="BD66">
            <v>-1</v>
          </cell>
          <cell r="BE66">
            <v>-1</v>
          </cell>
          <cell r="BF66">
            <v>-1</v>
          </cell>
          <cell r="BG66">
            <v>-1</v>
          </cell>
          <cell r="BH66">
            <v>-1</v>
          </cell>
          <cell r="BI66">
            <v>-1</v>
          </cell>
          <cell r="BJ66">
            <v>-1</v>
          </cell>
          <cell r="BK66">
            <v>-1</v>
          </cell>
          <cell r="BL66">
            <v>-1</v>
          </cell>
          <cell r="BM66">
            <v>-1</v>
          </cell>
          <cell r="BN66">
            <v>-1</v>
          </cell>
          <cell r="BO66">
            <v>-1</v>
          </cell>
          <cell r="BP66">
            <v>-1</v>
          </cell>
          <cell r="BQ66">
            <v>-1</v>
          </cell>
          <cell r="BR66">
            <v>-1</v>
          </cell>
          <cell r="BS66">
            <v>21.7</v>
          </cell>
          <cell r="BT66">
            <v>-1</v>
          </cell>
          <cell r="BU66">
            <v>-1</v>
          </cell>
          <cell r="BV66">
            <v>-1</v>
          </cell>
          <cell r="BW66">
            <v>-1</v>
          </cell>
          <cell r="BX66">
            <v>-1</v>
          </cell>
          <cell r="BY66">
            <v>-1</v>
          </cell>
          <cell r="BZ66" t="str">
            <v/>
          </cell>
        </row>
        <row r="67">
          <cell r="B67" t="str">
            <v>得胜河入江口</v>
          </cell>
          <cell r="C67" t="str">
            <v>长江流域</v>
          </cell>
          <cell r="D67" t="str">
            <v>安徽省</v>
          </cell>
          <cell r="E67" t="str">
            <v>马鞍山市</v>
          </cell>
          <cell r="F67" t="str">
            <v>马鞍山市</v>
          </cell>
          <cell r="G67" t="str">
            <v>含山县、和县</v>
          </cell>
          <cell r="H67" t="str">
            <v>安徽省</v>
          </cell>
          <cell r="I67" t="str">
            <v>马鞍山市</v>
          </cell>
          <cell r="J67" t="str">
            <v>一级</v>
          </cell>
          <cell r="K67" t="str">
            <v>长江水系</v>
          </cell>
          <cell r="L67" t="str">
            <v>河流</v>
          </cell>
          <cell r="M67" t="str">
            <v>得胜河</v>
          </cell>
          <cell r="N67">
            <v>14502050176</v>
          </cell>
          <cell r="O67" t="str">
            <v>长江</v>
          </cell>
        </row>
        <row r="67">
          <cell r="S67" t="str">
            <v/>
          </cell>
          <cell r="T67" t="str">
            <v>保留</v>
          </cell>
          <cell r="U67" t="str">
            <v>—</v>
          </cell>
          <cell r="V67">
            <v>118.4091</v>
          </cell>
          <cell r="W67">
            <v>31.7165</v>
          </cell>
          <cell r="X67" t="str">
            <v>十三五,十四五</v>
          </cell>
          <cell r="Y67" t="str">
            <v>有</v>
          </cell>
          <cell r="Z67" t="str">
            <v>固定站</v>
          </cell>
          <cell r="AA67">
            <v>2023</v>
          </cell>
          <cell r="AB67">
            <v>8</v>
          </cell>
          <cell r="AC67">
            <v>7</v>
          </cell>
          <cell r="AD67" t="str">
            <v>Ⅲ</v>
          </cell>
          <cell r="AE67" t="str">
            <v>Ⅴ</v>
          </cell>
          <cell r="AF67" t="str">
            <v>Ⅱ</v>
          </cell>
          <cell r="AG67" t="str">
            <v>-</v>
          </cell>
          <cell r="AH67" t="str">
            <v>溶解氧</v>
          </cell>
          <cell r="AI67" t="str">
            <v>-</v>
          </cell>
          <cell r="AJ67" t="str">
            <v>溶解氧</v>
          </cell>
          <cell r="AK67" t="str">
            <v>溶解氧</v>
          </cell>
          <cell r="AL67" t="str">
            <v>溶解氧、高锰酸盐指数、总磷</v>
          </cell>
          <cell r="AM67" t="str">
            <v>2023-08-11</v>
          </cell>
          <cell r="AN67">
            <v>-1</v>
          </cell>
          <cell r="AO67">
            <v>30.6</v>
          </cell>
          <cell r="AP67">
            <v>-1</v>
          </cell>
          <cell r="AQ67">
            <v>-1</v>
          </cell>
          <cell r="AR67">
            <v>35</v>
          </cell>
          <cell r="AS67">
            <v>-1</v>
          </cell>
          <cell r="AT67">
            <v>-1</v>
          </cell>
          <cell r="AU67">
            <v>8</v>
          </cell>
          <cell r="AV67">
            <v>5.4</v>
          </cell>
          <cell r="AW67">
            <v>4</v>
          </cell>
          <cell r="AX67">
            <v>15</v>
          </cell>
          <cell r="AY67">
            <v>2.4</v>
          </cell>
          <cell r="AZ67">
            <v>0.21</v>
          </cell>
          <cell r="BA67">
            <v>0.091</v>
          </cell>
          <cell r="BB67">
            <v>1.7</v>
          </cell>
          <cell r="BC67">
            <v>-1</v>
          </cell>
          <cell r="BD67">
            <v>-1</v>
          </cell>
          <cell r="BE67">
            <v>-1</v>
          </cell>
          <cell r="BF67">
            <v>-1</v>
          </cell>
          <cell r="BG67">
            <v>-1</v>
          </cell>
          <cell r="BH67">
            <v>-1</v>
          </cell>
          <cell r="BI67">
            <v>-1</v>
          </cell>
          <cell r="BJ67">
            <v>-1</v>
          </cell>
          <cell r="BK67">
            <v>-1</v>
          </cell>
          <cell r="BL67">
            <v>-1</v>
          </cell>
          <cell r="BM67">
            <v>-1</v>
          </cell>
          <cell r="BN67">
            <v>-1</v>
          </cell>
          <cell r="BO67">
            <v>-1</v>
          </cell>
          <cell r="BP67">
            <v>-1</v>
          </cell>
          <cell r="BQ67">
            <v>-1</v>
          </cell>
          <cell r="BR67">
            <v>-1</v>
          </cell>
          <cell r="BS67">
            <v>36.3</v>
          </cell>
          <cell r="BT67">
            <v>-1</v>
          </cell>
          <cell r="BU67">
            <v>-1</v>
          </cell>
          <cell r="BV67">
            <v>-1</v>
          </cell>
          <cell r="BW67">
            <v>-1</v>
          </cell>
          <cell r="BX67">
            <v>-1</v>
          </cell>
          <cell r="BY67">
            <v>-1</v>
          </cell>
          <cell r="BZ67" t="str">
            <v/>
          </cell>
        </row>
        <row r="68">
          <cell r="B68" t="str">
            <v>姑溪河大桥</v>
          </cell>
          <cell r="C68" t="str">
            <v>长江流域</v>
          </cell>
          <cell r="D68" t="str">
            <v>安徽省</v>
          </cell>
          <cell r="E68" t="str">
            <v>马鞍山市</v>
          </cell>
          <cell r="F68" t="str">
            <v>马鞍山市</v>
          </cell>
          <cell r="G68" t="str">
            <v>博望区、当涂县</v>
          </cell>
          <cell r="H68" t="str">
            <v>安徽省</v>
          </cell>
          <cell r="I68" t="str">
            <v>马鞍山市</v>
          </cell>
          <cell r="J68" t="str">
            <v>一级</v>
          </cell>
          <cell r="K68" t="str">
            <v>长江水系</v>
          </cell>
          <cell r="L68" t="str">
            <v>河流</v>
          </cell>
          <cell r="M68" t="str">
            <v>姑溪河</v>
          </cell>
          <cell r="N68">
            <v>14502050127</v>
          </cell>
          <cell r="O68" t="str">
            <v>长江</v>
          </cell>
        </row>
        <row r="68">
          <cell r="S68" t="str">
            <v/>
          </cell>
          <cell r="T68" t="str">
            <v>保留</v>
          </cell>
          <cell r="U68" t="str">
            <v>—</v>
          </cell>
          <cell r="V68">
            <v>118.4727</v>
          </cell>
          <cell r="W68">
            <v>31.551</v>
          </cell>
          <cell r="X68" t="str">
            <v>十三五,十四五</v>
          </cell>
          <cell r="Y68" t="str">
            <v>有</v>
          </cell>
          <cell r="Z68" t="str">
            <v>固定站</v>
          </cell>
          <cell r="AA68">
            <v>2023</v>
          </cell>
          <cell r="AB68">
            <v>8</v>
          </cell>
          <cell r="AC68">
            <v>5</v>
          </cell>
          <cell r="AD68" t="str">
            <v>Ⅲ</v>
          </cell>
          <cell r="AE68" t="str">
            <v>Ⅲ</v>
          </cell>
          <cell r="AF68" t="str">
            <v>Ⅲ</v>
          </cell>
          <cell r="AG68" t="str">
            <v>-</v>
          </cell>
          <cell r="AH68" t="str">
            <v>-</v>
          </cell>
          <cell r="AI68" t="str">
            <v>-</v>
          </cell>
          <cell r="AJ68" t="str">
            <v>溶解氧</v>
          </cell>
          <cell r="AK68" t="str">
            <v>溶解氧</v>
          </cell>
          <cell r="AL68" t="str">
            <v>溶解氧</v>
          </cell>
          <cell r="AM68" t="str">
            <v>2023-08-01</v>
          </cell>
          <cell r="AN68">
            <v>-1</v>
          </cell>
          <cell r="AO68">
            <v>30.4</v>
          </cell>
          <cell r="AP68">
            <v>-1</v>
          </cell>
          <cell r="AQ68">
            <v>-1</v>
          </cell>
          <cell r="AR68">
            <v>23.8</v>
          </cell>
          <cell r="AS68">
            <v>-1</v>
          </cell>
          <cell r="AT68">
            <v>-1</v>
          </cell>
          <cell r="AU68">
            <v>7</v>
          </cell>
          <cell r="AV68">
            <v>5</v>
          </cell>
          <cell r="AW68">
            <v>2.3</v>
          </cell>
          <cell r="AX68">
            <v>-1</v>
          </cell>
          <cell r="AY68">
            <v>-1</v>
          </cell>
          <cell r="AZ68">
            <v>0.17</v>
          </cell>
          <cell r="BA68">
            <v>0.053</v>
          </cell>
          <cell r="BB68">
            <v>1.16</v>
          </cell>
          <cell r="BC68">
            <v>-1</v>
          </cell>
          <cell r="BD68">
            <v>-1</v>
          </cell>
          <cell r="BE68">
            <v>-1</v>
          </cell>
          <cell r="BF68">
            <v>-1</v>
          </cell>
          <cell r="BG68">
            <v>-1</v>
          </cell>
          <cell r="BH68">
            <v>-1</v>
          </cell>
          <cell r="BI68">
            <v>-1</v>
          </cell>
          <cell r="BJ68">
            <v>-1</v>
          </cell>
          <cell r="BK68">
            <v>-1</v>
          </cell>
          <cell r="BL68">
            <v>-1</v>
          </cell>
          <cell r="BM68">
            <v>-1</v>
          </cell>
          <cell r="BN68">
            <v>-1</v>
          </cell>
          <cell r="BO68">
            <v>-1</v>
          </cell>
          <cell r="BP68">
            <v>-1</v>
          </cell>
          <cell r="BQ68">
            <v>-1</v>
          </cell>
          <cell r="BR68">
            <v>-1</v>
          </cell>
          <cell r="BS68">
            <v>40.2</v>
          </cell>
          <cell r="BT68">
            <v>-1</v>
          </cell>
          <cell r="BU68">
            <v>-1</v>
          </cell>
          <cell r="BV68">
            <v>-1</v>
          </cell>
          <cell r="BW68">
            <v>-1</v>
          </cell>
          <cell r="BX68">
            <v>-1</v>
          </cell>
          <cell r="BY68">
            <v>-1</v>
          </cell>
          <cell r="BZ68" t="str">
            <v/>
          </cell>
        </row>
        <row r="69">
          <cell r="B69" t="str">
            <v>当涂查湾</v>
          </cell>
          <cell r="C69" t="str">
            <v>长江流域</v>
          </cell>
          <cell r="D69" t="str">
            <v>安徽省</v>
          </cell>
          <cell r="E69" t="str">
            <v>芜湖市, 马鞍山市</v>
          </cell>
          <cell r="F69" t="str">
            <v>芜湖市,马鞍山市</v>
          </cell>
          <cell r="G69" t="str">
            <v>当涂县、鸠江区</v>
          </cell>
          <cell r="H69" t="str">
            <v>安徽省</v>
          </cell>
          <cell r="I69" t="str">
            <v>马鞍山市</v>
          </cell>
          <cell r="J69" t="str">
            <v>二级</v>
          </cell>
          <cell r="K69" t="str">
            <v>长江水系</v>
          </cell>
          <cell r="L69" t="str">
            <v>河流</v>
          </cell>
          <cell r="M69" t="str">
            <v>青山河</v>
          </cell>
          <cell r="N69">
            <v>14502050494</v>
          </cell>
          <cell r="O69" t="str">
            <v>姑溪河</v>
          </cell>
        </row>
        <row r="69">
          <cell r="S69" t="str">
            <v>水阳江当涂保留区/水阳江青山河当涂保留区/水阳江当涂景观娱乐用水区</v>
          </cell>
          <cell r="T69" t="str">
            <v>保留</v>
          </cell>
          <cell r="U69" t="str">
            <v>市界（芜湖市、马鞍山市）</v>
          </cell>
          <cell r="V69">
            <v>118.5172</v>
          </cell>
          <cell r="W69">
            <v>31.4182</v>
          </cell>
          <cell r="X69" t="str">
            <v>十三五,十四五</v>
          </cell>
          <cell r="Y69" t="str">
            <v>有</v>
          </cell>
          <cell r="Z69" t="str">
            <v>固定站</v>
          </cell>
          <cell r="AA69">
            <v>2023</v>
          </cell>
          <cell r="AB69">
            <v>8</v>
          </cell>
          <cell r="AC69">
            <v>5</v>
          </cell>
          <cell r="AD69" t="str">
            <v>Ⅱ</v>
          </cell>
          <cell r="AE69" t="str">
            <v>Ⅳ</v>
          </cell>
          <cell r="AF69" t="str">
            <v>Ⅱ</v>
          </cell>
          <cell r="AG69" t="str">
            <v>-</v>
          </cell>
          <cell r="AH69" t="str">
            <v>溶解氧</v>
          </cell>
          <cell r="AI69" t="str">
            <v>-</v>
          </cell>
          <cell r="AJ69" t="str">
            <v>溶解氧、高锰酸盐指数、总磷</v>
          </cell>
          <cell r="AK69" t="str">
            <v>溶解氧</v>
          </cell>
          <cell r="AL69" t="str">
            <v>溶解氧、总磷</v>
          </cell>
          <cell r="AM69" t="str">
            <v>2023-08-01</v>
          </cell>
          <cell r="AN69">
            <v>-1</v>
          </cell>
          <cell r="AO69">
            <v>29.9</v>
          </cell>
          <cell r="AP69">
            <v>-1</v>
          </cell>
          <cell r="AQ69">
            <v>-1</v>
          </cell>
          <cell r="AR69">
            <v>19.3</v>
          </cell>
          <cell r="AS69">
            <v>-1</v>
          </cell>
          <cell r="AT69">
            <v>-1</v>
          </cell>
          <cell r="AU69">
            <v>7</v>
          </cell>
          <cell r="AV69">
            <v>6.1</v>
          </cell>
          <cell r="AW69">
            <v>2.1</v>
          </cell>
          <cell r="AX69">
            <v>-1</v>
          </cell>
          <cell r="AY69">
            <v>-1</v>
          </cell>
          <cell r="AZ69">
            <v>0.03</v>
          </cell>
          <cell r="BA69">
            <v>0.043</v>
          </cell>
          <cell r="BB69">
            <v>1.76</v>
          </cell>
          <cell r="BC69">
            <v>-1</v>
          </cell>
          <cell r="BD69">
            <v>-1</v>
          </cell>
          <cell r="BE69">
            <v>-1</v>
          </cell>
          <cell r="BF69">
            <v>-1</v>
          </cell>
          <cell r="BG69">
            <v>-1</v>
          </cell>
          <cell r="BH69">
            <v>-1</v>
          </cell>
          <cell r="BI69">
            <v>-1</v>
          </cell>
          <cell r="BJ69">
            <v>-1</v>
          </cell>
          <cell r="BK69">
            <v>-1</v>
          </cell>
          <cell r="BL69">
            <v>-1</v>
          </cell>
          <cell r="BM69">
            <v>-1</v>
          </cell>
          <cell r="BN69">
            <v>-1</v>
          </cell>
          <cell r="BO69">
            <v>-1</v>
          </cell>
          <cell r="BP69">
            <v>-1</v>
          </cell>
          <cell r="BQ69">
            <v>-1</v>
          </cell>
          <cell r="BR69">
            <v>-1</v>
          </cell>
          <cell r="BS69">
            <v>23.1</v>
          </cell>
          <cell r="BT69">
            <v>-1</v>
          </cell>
          <cell r="BU69">
            <v>-1</v>
          </cell>
          <cell r="BV69">
            <v>-1</v>
          </cell>
          <cell r="BW69">
            <v>-1</v>
          </cell>
          <cell r="BX69">
            <v>-1</v>
          </cell>
          <cell r="BY69">
            <v>-1</v>
          </cell>
          <cell r="BZ69" t="str">
            <v/>
          </cell>
        </row>
        <row r="70">
          <cell r="B70" t="str">
            <v>汤河入口上</v>
          </cell>
          <cell r="C70" t="str">
            <v>巢湖流域</v>
          </cell>
          <cell r="D70" t="str">
            <v>安徽省</v>
          </cell>
          <cell r="E70" t="str">
            <v>马鞍山市</v>
          </cell>
          <cell r="F70" t="str">
            <v>马鞍山市</v>
          </cell>
          <cell r="G70" t="str">
            <v>含山县</v>
          </cell>
          <cell r="H70" t="str">
            <v>安徽省</v>
          </cell>
          <cell r="I70" t="str">
            <v>马鞍山市</v>
          </cell>
          <cell r="J70" t="str">
            <v>二级</v>
          </cell>
          <cell r="K70" t="str">
            <v>巢湖水系</v>
          </cell>
          <cell r="L70" t="str">
            <v>河流</v>
          </cell>
          <cell r="M70" t="str">
            <v>清溪河</v>
          </cell>
          <cell r="N70">
            <v>14510320012</v>
          </cell>
          <cell r="O70" t="str">
            <v>裕溪河</v>
          </cell>
        </row>
        <row r="70">
          <cell r="S70" t="str">
            <v/>
          </cell>
          <cell r="T70" t="str">
            <v>新增</v>
          </cell>
          <cell r="U70" t="str">
            <v>市界（马鞍山市-合肥市）</v>
          </cell>
          <cell r="V70">
            <v>117.9337</v>
          </cell>
          <cell r="W70">
            <v>31.5907</v>
          </cell>
          <cell r="X70" t="str">
            <v>十四五</v>
          </cell>
          <cell r="Y70" t="str">
            <v>没有</v>
          </cell>
          <cell r="Z70" t="str">
            <v>-</v>
          </cell>
          <cell r="AA70">
            <v>2023</v>
          </cell>
          <cell r="AB70">
            <v>8</v>
          </cell>
          <cell r="AC70">
            <v>21</v>
          </cell>
          <cell r="AD70" t="str">
            <v>Ⅲ</v>
          </cell>
          <cell r="AE70" t="str">
            <v>-</v>
          </cell>
          <cell r="AF70" t="str">
            <v>Ⅱ</v>
          </cell>
          <cell r="AG70" t="str">
            <v>-</v>
          </cell>
          <cell r="AH70" t="str">
            <v>-</v>
          </cell>
          <cell r="AI70" t="str">
            <v>-</v>
          </cell>
          <cell r="AJ70" t="str">
            <v>化学需氧量、高锰酸盐指数</v>
          </cell>
          <cell r="AK70" t="str">
            <v>-</v>
          </cell>
          <cell r="AL70" t="str">
            <v>溶解氧、高锰酸盐指数、总磷</v>
          </cell>
          <cell r="AM70" t="str">
            <v>2023-08-16</v>
          </cell>
          <cell r="AN70">
            <v>-1</v>
          </cell>
          <cell r="AO70">
            <v>31.4</v>
          </cell>
          <cell r="AP70">
            <v>-1</v>
          </cell>
          <cell r="AQ70">
            <v>-1</v>
          </cell>
          <cell r="AR70">
            <v>85.5</v>
          </cell>
          <cell r="AS70">
            <v>-1</v>
          </cell>
          <cell r="AT70">
            <v>-1</v>
          </cell>
          <cell r="AU70">
            <v>8</v>
          </cell>
          <cell r="AV70">
            <v>6.9</v>
          </cell>
          <cell r="AW70">
            <v>4.4</v>
          </cell>
          <cell r="AX70">
            <v>20</v>
          </cell>
          <cell r="AY70">
            <v>2.2</v>
          </cell>
          <cell r="AZ70">
            <v>0.08</v>
          </cell>
          <cell r="BA70">
            <v>0.065</v>
          </cell>
          <cell r="BB70">
            <v>0.97</v>
          </cell>
          <cell r="BC70">
            <v>0.0005</v>
          </cell>
          <cell r="BD70">
            <v>0.001</v>
          </cell>
          <cell r="BE70">
            <v>0.599</v>
          </cell>
          <cell r="BF70">
            <v>0.0002</v>
          </cell>
          <cell r="BG70">
            <v>0.0018</v>
          </cell>
          <cell r="BH70">
            <v>2e-5</v>
          </cell>
          <cell r="BI70">
            <v>2e-5</v>
          </cell>
          <cell r="BJ70">
            <v>0.002</v>
          </cell>
          <cell r="BK70">
            <v>4e-5</v>
          </cell>
          <cell r="BL70">
            <v>0.002</v>
          </cell>
          <cell r="BM70">
            <v>0.0002</v>
          </cell>
          <cell r="BN70">
            <v>0.005</v>
          </cell>
          <cell r="BO70">
            <v>0.02</v>
          </cell>
          <cell r="BP70">
            <v>0.005</v>
          </cell>
          <cell r="BQ70">
            <v>-1</v>
          </cell>
          <cell r="BR70">
            <v>-1</v>
          </cell>
          <cell r="BS70">
            <v>28.4</v>
          </cell>
          <cell r="BT70">
            <v>-1</v>
          </cell>
          <cell r="BU70">
            <v>-1</v>
          </cell>
          <cell r="BV70">
            <v>-1</v>
          </cell>
          <cell r="BW70">
            <v>-1</v>
          </cell>
          <cell r="BX70">
            <v>-1</v>
          </cell>
          <cell r="BY70">
            <v>-1</v>
          </cell>
          <cell r="BZ70" t="str">
            <v/>
          </cell>
        </row>
        <row r="71">
          <cell r="B71" t="str">
            <v>乌江（左岸）</v>
          </cell>
          <cell r="C71" t="str">
            <v>长江流域</v>
          </cell>
          <cell r="D71" t="str">
            <v>安徽省</v>
          </cell>
          <cell r="E71" t="str">
            <v>马鞍山市</v>
          </cell>
          <cell r="F71" t="str">
            <v>马鞍山市</v>
          </cell>
          <cell r="G71" t="str">
            <v>含山县、和县</v>
          </cell>
          <cell r="H71" t="str">
            <v>安徽省</v>
          </cell>
          <cell r="I71" t="str">
            <v>马鞍山市</v>
          </cell>
          <cell r="J71" t="str">
            <v>干流</v>
          </cell>
          <cell r="K71" t="str">
            <v>长江水系</v>
          </cell>
          <cell r="L71" t="str">
            <v>河流</v>
          </cell>
          <cell r="M71" t="str">
            <v>长江</v>
          </cell>
          <cell r="N71">
            <v>14502050481</v>
          </cell>
          <cell r="O71" t="str">
            <v>东海</v>
          </cell>
        </row>
        <row r="71">
          <cell r="S71" t="str">
            <v>长江左岸和县保留区/长江左岸和县工业、农业用水区/长江左岸皖苏缓冲区</v>
          </cell>
          <cell r="T71" t="str">
            <v>新增</v>
          </cell>
          <cell r="U71" t="str">
            <v>省界（皖-苏）</v>
          </cell>
          <cell r="V71">
            <v>118.4947</v>
          </cell>
          <cell r="W71">
            <v>31.8425</v>
          </cell>
          <cell r="X71" t="str">
            <v>十四五</v>
          </cell>
          <cell r="Y71" t="str">
            <v>没有</v>
          </cell>
          <cell r="Z71" t="str">
            <v>-</v>
          </cell>
          <cell r="AA71">
            <v>2023</v>
          </cell>
          <cell r="AB71">
            <v>8</v>
          </cell>
          <cell r="AC71">
            <v>21</v>
          </cell>
          <cell r="AD71" t="str">
            <v>Ⅱ</v>
          </cell>
          <cell r="AE71" t="str">
            <v>Ⅱ</v>
          </cell>
          <cell r="AF71" t="str">
            <v>Ⅱ</v>
          </cell>
          <cell r="AG71" t="str">
            <v>-</v>
          </cell>
          <cell r="AH71" t="str">
            <v>-</v>
          </cell>
          <cell r="AI71" t="str">
            <v>-</v>
          </cell>
          <cell r="AJ71" t="str">
            <v>溶解氧、高锰酸盐指数、氨氮、总磷</v>
          </cell>
          <cell r="AK71" t="str">
            <v>溶解氧、高锰酸盐指数、氨氮、总磷</v>
          </cell>
          <cell r="AL71" t="str">
            <v>溶解氧、总磷</v>
          </cell>
          <cell r="AM71" t="str">
            <v>2023-08-01</v>
          </cell>
          <cell r="AN71">
            <v>-1</v>
          </cell>
          <cell r="AO71">
            <v>-1</v>
          </cell>
          <cell r="AP71">
            <v>-1</v>
          </cell>
          <cell r="AQ71">
            <v>-1</v>
          </cell>
          <cell r="AR71">
            <v>-1</v>
          </cell>
          <cell r="AS71">
            <v>-1</v>
          </cell>
          <cell r="AT71">
            <v>-1</v>
          </cell>
          <cell r="AU71">
            <v>7</v>
          </cell>
          <cell r="AV71">
            <v>6.3</v>
          </cell>
          <cell r="AW71">
            <v>3.9</v>
          </cell>
          <cell r="AX71">
            <v>13.5</v>
          </cell>
          <cell r="AY71">
            <v>1.5</v>
          </cell>
          <cell r="AZ71">
            <v>0.35</v>
          </cell>
          <cell r="BA71">
            <v>0.085</v>
          </cell>
          <cell r="BB71">
            <v>-1</v>
          </cell>
          <cell r="BC71">
            <v>0.002</v>
          </cell>
          <cell r="BD71">
            <v>0.011</v>
          </cell>
          <cell r="BE71">
            <v>0.315</v>
          </cell>
          <cell r="BF71">
            <v>0.0002</v>
          </cell>
          <cell r="BG71">
            <v>0.0002</v>
          </cell>
          <cell r="BH71">
            <v>2e-5</v>
          </cell>
          <cell r="BI71">
            <v>2e-5</v>
          </cell>
          <cell r="BJ71">
            <v>0.002</v>
          </cell>
          <cell r="BK71">
            <v>4e-5</v>
          </cell>
          <cell r="BL71">
            <v>0.002</v>
          </cell>
          <cell r="BM71">
            <v>0.001</v>
          </cell>
          <cell r="BN71">
            <v>0.01</v>
          </cell>
          <cell r="BO71">
            <v>0.02</v>
          </cell>
          <cell r="BP71">
            <v>0.005</v>
          </cell>
          <cell r="BQ71">
            <v>-1</v>
          </cell>
          <cell r="BR71">
            <v>-1</v>
          </cell>
          <cell r="BS71">
            <v>-1</v>
          </cell>
          <cell r="BT71">
            <v>-1</v>
          </cell>
          <cell r="BU71">
            <v>-1</v>
          </cell>
          <cell r="BV71">
            <v>-1</v>
          </cell>
          <cell r="BW71">
            <v>-1</v>
          </cell>
          <cell r="BX71">
            <v>-1</v>
          </cell>
          <cell r="BY71">
            <v>-1</v>
          </cell>
          <cell r="BZ71" t="str">
            <v/>
          </cell>
        </row>
        <row r="72">
          <cell r="B72" t="str">
            <v>三汊河</v>
          </cell>
          <cell r="C72" t="str">
            <v>巢湖流域</v>
          </cell>
          <cell r="D72" t="str">
            <v>安徽省</v>
          </cell>
          <cell r="E72" t="str">
            <v>马鞍山市, 芜湖市</v>
          </cell>
          <cell r="F72" t="str">
            <v>芜湖市,马鞍山市</v>
          </cell>
          <cell r="G72" t="str">
            <v>巢湖市、含山县、无为县</v>
          </cell>
          <cell r="H72" t="str">
            <v>安徽省</v>
          </cell>
          <cell r="I72" t="str">
            <v>芜湖市</v>
          </cell>
          <cell r="J72" t="str">
            <v>出湖河流</v>
          </cell>
          <cell r="K72" t="str">
            <v>巢湖水系</v>
          </cell>
          <cell r="L72" t="str">
            <v>河流</v>
          </cell>
          <cell r="M72" t="str">
            <v>裕溪河</v>
          </cell>
          <cell r="N72">
            <v>14510320015</v>
          </cell>
          <cell r="O72" t="str">
            <v>长江</v>
          </cell>
        </row>
        <row r="72">
          <cell r="S72" t="str">
            <v/>
          </cell>
          <cell r="T72" t="str">
            <v>新增</v>
          </cell>
          <cell r="U72" t="str">
            <v>市界（马鞍山市、芜湖市）</v>
          </cell>
          <cell r="V72">
            <v>118.1675</v>
          </cell>
          <cell r="W72">
            <v>31.3993</v>
          </cell>
          <cell r="X72" t="str">
            <v>十四五</v>
          </cell>
          <cell r="Y72" t="str">
            <v>没有</v>
          </cell>
          <cell r="Z72" t="str">
            <v>-</v>
          </cell>
          <cell r="AA72">
            <v>2023</v>
          </cell>
          <cell r="AB72">
            <v>8</v>
          </cell>
          <cell r="AC72">
            <v>6</v>
          </cell>
          <cell r="AD72" t="str">
            <v>Ⅲ</v>
          </cell>
          <cell r="AE72" t="str">
            <v>Ⅳ</v>
          </cell>
          <cell r="AF72" t="str">
            <v>Ⅱ</v>
          </cell>
          <cell r="AG72" t="str">
            <v>-</v>
          </cell>
          <cell r="AH72" t="str">
            <v>溶解氧</v>
          </cell>
          <cell r="AI72" t="str">
            <v>-</v>
          </cell>
          <cell r="AJ72" t="str">
            <v>溶解氧、化学需氧量、高锰酸盐指数</v>
          </cell>
          <cell r="AK72" t="str">
            <v>溶解氧</v>
          </cell>
          <cell r="AL72" t="str">
            <v>溶解氧、高锰酸盐指数、总磷</v>
          </cell>
          <cell r="AM72" t="str">
            <v>2023-08-24</v>
          </cell>
          <cell r="AN72">
            <v>-1</v>
          </cell>
          <cell r="AO72">
            <v>32.3</v>
          </cell>
          <cell r="AP72">
            <v>-1</v>
          </cell>
          <cell r="AQ72">
            <v>-1</v>
          </cell>
          <cell r="AR72">
            <v>33.3</v>
          </cell>
          <cell r="AS72">
            <v>-1</v>
          </cell>
          <cell r="AT72">
            <v>-1</v>
          </cell>
          <cell r="AU72">
            <v>7</v>
          </cell>
          <cell r="AV72">
            <v>5.8</v>
          </cell>
          <cell r="AW72">
            <v>4.3</v>
          </cell>
          <cell r="AX72">
            <v>15.7</v>
          </cell>
          <cell r="AY72">
            <v>-1</v>
          </cell>
          <cell r="AZ72">
            <v>0.05</v>
          </cell>
          <cell r="BA72">
            <v>0.09</v>
          </cell>
          <cell r="BB72">
            <v>1.14</v>
          </cell>
          <cell r="BC72">
            <v>-1</v>
          </cell>
          <cell r="BD72">
            <v>-1</v>
          </cell>
          <cell r="BE72">
            <v>-1</v>
          </cell>
          <cell r="BF72">
            <v>-1</v>
          </cell>
          <cell r="BG72">
            <v>-1</v>
          </cell>
          <cell r="BH72">
            <v>-1</v>
          </cell>
          <cell r="BI72">
            <v>-1</v>
          </cell>
          <cell r="BJ72">
            <v>-1</v>
          </cell>
          <cell r="BK72">
            <v>-1</v>
          </cell>
          <cell r="BL72">
            <v>-1</v>
          </cell>
          <cell r="BM72">
            <v>-1</v>
          </cell>
          <cell r="BN72">
            <v>-1</v>
          </cell>
          <cell r="BO72">
            <v>-1</v>
          </cell>
          <cell r="BP72">
            <v>-1</v>
          </cell>
          <cell r="BQ72">
            <v>-1</v>
          </cell>
          <cell r="BR72">
            <v>-1</v>
          </cell>
          <cell r="BS72">
            <v>42</v>
          </cell>
          <cell r="BT72">
            <v>-1</v>
          </cell>
          <cell r="BU72">
            <v>-1</v>
          </cell>
          <cell r="BV72">
            <v>-1</v>
          </cell>
          <cell r="BW72">
            <v>-1</v>
          </cell>
          <cell r="BX72">
            <v>-1</v>
          </cell>
          <cell r="BY72">
            <v>-1</v>
          </cell>
          <cell r="BZ72" t="str">
            <v/>
          </cell>
        </row>
        <row r="73">
          <cell r="B73" t="str">
            <v>石臼湖省界湖心</v>
          </cell>
          <cell r="C73" t="str">
            <v>长江流域</v>
          </cell>
          <cell r="D73" t="str">
            <v>安徽省, 江苏省</v>
          </cell>
          <cell r="E73" t="str">
            <v>马鞍山市, 南京市</v>
          </cell>
          <cell r="F73" t="str">
            <v>南京市,马鞍山市</v>
          </cell>
          <cell r="G73" t="str">
            <v>博望区、当涂县、高淳区、溧水区</v>
          </cell>
          <cell r="H73" t="str">
            <v>安徽省</v>
          </cell>
          <cell r="I73" t="str">
            <v>马鞍山市</v>
          </cell>
          <cell r="J73" t="str">
            <v>湖泊</v>
          </cell>
          <cell r="K73" t="str">
            <v>长江水系</v>
          </cell>
          <cell r="L73" t="str">
            <v>湖库</v>
          </cell>
          <cell r="M73" t="str">
            <v>石臼湖</v>
          </cell>
          <cell r="N73">
            <v>14502050360</v>
          </cell>
          <cell r="O73" t="str">
            <v>-</v>
          </cell>
        </row>
        <row r="73">
          <cell r="S73" t="str">
            <v/>
          </cell>
          <cell r="T73" t="str">
            <v>新增</v>
          </cell>
          <cell r="U73" t="str">
            <v>省界（苏、皖）</v>
          </cell>
          <cell r="V73">
            <v>118.8639</v>
          </cell>
          <cell r="W73">
            <v>31.4585</v>
          </cell>
          <cell r="X73" t="str">
            <v>十四五</v>
          </cell>
          <cell r="Y73" t="str">
            <v>有</v>
          </cell>
          <cell r="Z73" t="str">
            <v>固定站</v>
          </cell>
          <cell r="AA73">
            <v>2023</v>
          </cell>
          <cell r="AB73">
            <v>8</v>
          </cell>
          <cell r="AC73">
            <v>6</v>
          </cell>
          <cell r="AD73" t="str">
            <v>Ⅳ</v>
          </cell>
          <cell r="AE73" t="str">
            <v>Ⅲ</v>
          </cell>
          <cell r="AF73" t="str">
            <v>Ⅳ</v>
          </cell>
          <cell r="AG73" t="str">
            <v>高锰酸盐指数（0.4）、总磷（0.3）</v>
          </cell>
          <cell r="AH73" t="str">
            <v>-</v>
          </cell>
          <cell r="AI73" t="str">
            <v>高锰酸盐指数（0.08）</v>
          </cell>
          <cell r="AJ73" t="str">
            <v>高锰酸盐指数、总磷</v>
          </cell>
          <cell r="AK73" t="str">
            <v>高锰酸盐指数、总磷</v>
          </cell>
          <cell r="AL73" t="str">
            <v>高锰酸盐指数</v>
          </cell>
          <cell r="AM73" t="str">
            <v>2023-08-15</v>
          </cell>
          <cell r="AN73">
            <v>-1</v>
          </cell>
          <cell r="AO73">
            <v>30.5</v>
          </cell>
          <cell r="AP73">
            <v>-1</v>
          </cell>
          <cell r="AQ73">
            <v>-1</v>
          </cell>
          <cell r="AR73">
            <v>28.4</v>
          </cell>
          <cell r="AS73">
            <v>20</v>
          </cell>
          <cell r="AT73">
            <v>0.074</v>
          </cell>
          <cell r="AU73">
            <v>8</v>
          </cell>
          <cell r="AV73">
            <v>7.9</v>
          </cell>
          <cell r="AW73">
            <v>8.1</v>
          </cell>
          <cell r="AX73">
            <v>15</v>
          </cell>
          <cell r="AY73">
            <v>-1</v>
          </cell>
          <cell r="AZ73">
            <v>0.09</v>
          </cell>
          <cell r="BA73">
            <v>0.065</v>
          </cell>
          <cell r="BB73">
            <v>1.53</v>
          </cell>
          <cell r="BC73">
            <v>-1</v>
          </cell>
          <cell r="BD73">
            <v>-1</v>
          </cell>
          <cell r="BE73">
            <v>-1</v>
          </cell>
          <cell r="BF73">
            <v>-1</v>
          </cell>
          <cell r="BG73">
            <v>-1</v>
          </cell>
          <cell r="BH73">
            <v>-1</v>
          </cell>
          <cell r="BI73">
            <v>-1</v>
          </cell>
          <cell r="BJ73">
            <v>-1</v>
          </cell>
          <cell r="BK73">
            <v>-1</v>
          </cell>
          <cell r="BL73">
            <v>-1</v>
          </cell>
          <cell r="BM73">
            <v>-1</v>
          </cell>
          <cell r="BN73">
            <v>-1</v>
          </cell>
          <cell r="BO73">
            <v>-1</v>
          </cell>
          <cell r="BP73">
            <v>-1</v>
          </cell>
          <cell r="BQ73">
            <v>-1</v>
          </cell>
          <cell r="BR73">
            <v>-1</v>
          </cell>
          <cell r="BS73">
            <v>82.2</v>
          </cell>
          <cell r="BT73">
            <v>-1</v>
          </cell>
          <cell r="BU73">
            <v>-1</v>
          </cell>
          <cell r="BV73">
            <v>-1</v>
          </cell>
          <cell r="BW73">
            <v>-1</v>
          </cell>
          <cell r="BX73">
            <v>-1</v>
          </cell>
          <cell r="BY73">
            <v>-1</v>
          </cell>
          <cell r="BZ73" t="str">
            <v/>
          </cell>
        </row>
        <row r="74">
          <cell r="B74" t="str">
            <v>小王桥</v>
          </cell>
          <cell r="C74" t="str">
            <v>淮河流域</v>
          </cell>
          <cell r="D74" t="str">
            <v>河南省</v>
          </cell>
          <cell r="E74" t="str">
            <v>商丘市</v>
          </cell>
          <cell r="F74" t="str">
            <v>商丘市</v>
          </cell>
          <cell r="G74" t="str">
            <v>夏邑县、永城市、虞城县</v>
          </cell>
          <cell r="H74" t="str">
            <v>安徽省</v>
          </cell>
          <cell r="I74" t="str">
            <v>淮北市</v>
          </cell>
          <cell r="J74" t="str">
            <v>入湖河流</v>
          </cell>
          <cell r="K74" t="str">
            <v>淮河水系</v>
          </cell>
          <cell r="L74" t="str">
            <v>河流</v>
          </cell>
          <cell r="M74" t="str">
            <v>沱河</v>
          </cell>
          <cell r="N74">
            <v>14511130061</v>
          </cell>
          <cell r="O74" t="str">
            <v>沱湖</v>
          </cell>
        </row>
        <row r="74">
          <cell r="S74" t="str">
            <v>沱河永城饮用、渔业用水区/沱河豫皖缓冲区</v>
          </cell>
          <cell r="T74" t="str">
            <v>调整</v>
          </cell>
          <cell r="U74" t="str">
            <v>省界（豫-皖）</v>
          </cell>
          <cell r="V74">
            <v>116.5878</v>
          </cell>
          <cell r="W74">
            <v>33.8744</v>
          </cell>
          <cell r="X74" t="str">
            <v>十一五,十二五,十三五,十四五</v>
          </cell>
          <cell r="Y74" t="str">
            <v>有</v>
          </cell>
          <cell r="Z74" t="str">
            <v>固定站</v>
          </cell>
          <cell r="AA74">
            <v>2023</v>
          </cell>
          <cell r="AB74">
            <v>8</v>
          </cell>
          <cell r="AC74">
            <v>8</v>
          </cell>
          <cell r="AD74" t="str">
            <v>Ⅴ</v>
          </cell>
          <cell r="AE74" t="str">
            <v>Ⅴ</v>
          </cell>
          <cell r="AF74" t="str">
            <v>Ⅴ</v>
          </cell>
          <cell r="AG74" t="str">
            <v>总磷（0.8）、化学需氧量（0.6）、高锰酸盐指数（0.2）</v>
          </cell>
          <cell r="AH74" t="str">
            <v>总磷（0.7）、化学需氧量（0.4）、高锰酸盐指数（0.3）、五日生化需氧量（0.05）</v>
          </cell>
          <cell r="AI74" t="str">
            <v>化学需氧量（0.9）、五日生化需氧量（0.8）、高锰酸盐指数（0.3）、总磷（0.2）</v>
          </cell>
          <cell r="AJ74" t="str">
            <v>总磷、化学需氧量</v>
          </cell>
          <cell r="AK74" t="str">
            <v>总磷</v>
          </cell>
          <cell r="AL74" t="str">
            <v>化学需氧量、五日生化需氧量</v>
          </cell>
          <cell r="AM74" t="str">
            <v>2023-08-16</v>
          </cell>
          <cell r="AN74">
            <v>-1</v>
          </cell>
          <cell r="AO74">
            <v>31</v>
          </cell>
          <cell r="AP74">
            <v>-1</v>
          </cell>
          <cell r="AQ74">
            <v>-1</v>
          </cell>
          <cell r="AR74">
            <v>127.3</v>
          </cell>
          <cell r="AS74">
            <v>-1</v>
          </cell>
          <cell r="AT74">
            <v>-1</v>
          </cell>
          <cell r="AU74">
            <v>8</v>
          </cell>
          <cell r="AV74">
            <v>9.1</v>
          </cell>
          <cell r="AW74">
            <v>7.5</v>
          </cell>
          <cell r="AX74">
            <v>32.5</v>
          </cell>
          <cell r="AY74">
            <v>3.3</v>
          </cell>
          <cell r="AZ74">
            <v>0.33</v>
          </cell>
          <cell r="BA74">
            <v>0.368</v>
          </cell>
          <cell r="BB74">
            <v>2.05</v>
          </cell>
          <cell r="BC74">
            <v>-1</v>
          </cell>
          <cell r="BD74">
            <v>-1</v>
          </cell>
          <cell r="BE74">
            <v>0.612</v>
          </cell>
          <cell r="BF74">
            <v>-1</v>
          </cell>
          <cell r="BG74">
            <v>-1</v>
          </cell>
          <cell r="BH74">
            <v>-1</v>
          </cell>
          <cell r="BI74">
            <v>-1</v>
          </cell>
          <cell r="BJ74">
            <v>-1</v>
          </cell>
          <cell r="BK74">
            <v>-1</v>
          </cell>
          <cell r="BL74">
            <v>-1</v>
          </cell>
          <cell r="BM74">
            <v>-1</v>
          </cell>
          <cell r="BN74">
            <v>-1</v>
          </cell>
          <cell r="BO74">
            <v>-1</v>
          </cell>
          <cell r="BP74">
            <v>-1</v>
          </cell>
          <cell r="BQ74">
            <v>-1</v>
          </cell>
          <cell r="BR74">
            <v>-1</v>
          </cell>
          <cell r="BS74">
            <v>9.9</v>
          </cell>
          <cell r="BT74">
            <v>-1</v>
          </cell>
          <cell r="BU74">
            <v>-1</v>
          </cell>
          <cell r="BV74">
            <v>-1</v>
          </cell>
          <cell r="BW74">
            <v>-1</v>
          </cell>
          <cell r="BX74">
            <v>-1</v>
          </cell>
          <cell r="BY74">
            <v>-1</v>
          </cell>
          <cell r="BZ74" t="str">
            <v/>
          </cell>
        </row>
        <row r="74">
          <cell r="CC74" t="str">
            <v>氟化物</v>
          </cell>
        </row>
        <row r="75">
          <cell r="B75" t="str">
            <v>后常桥</v>
          </cell>
          <cell r="C75" t="str">
            <v>淮河流域</v>
          </cell>
          <cell r="D75" t="str">
            <v>安徽省</v>
          </cell>
          <cell r="E75" t="str">
            <v>淮北市</v>
          </cell>
          <cell r="F75" t="str">
            <v>淮北市</v>
          </cell>
          <cell r="G75" t="str">
            <v>烈山区、濉溪县</v>
          </cell>
          <cell r="H75" t="str">
            <v>安徽省</v>
          </cell>
          <cell r="I75" t="str">
            <v>淮北市</v>
          </cell>
          <cell r="J75" t="str">
            <v>入湖河流</v>
          </cell>
          <cell r="K75" t="str">
            <v>淮河水系</v>
          </cell>
          <cell r="L75" t="str">
            <v>河流</v>
          </cell>
          <cell r="M75" t="str">
            <v>沱河</v>
          </cell>
          <cell r="N75">
            <v>14511130061</v>
          </cell>
          <cell r="O75" t="str">
            <v>沱湖</v>
          </cell>
        </row>
        <row r="75">
          <cell r="S75" t="str">
            <v>新沱河濉溪、埇桥农业、渔业用水区</v>
          </cell>
          <cell r="T75" t="str">
            <v>保留</v>
          </cell>
          <cell r="U75" t="str">
            <v>市界（淮北市-宿州市）</v>
          </cell>
          <cell r="V75">
            <v>116.8694</v>
          </cell>
          <cell r="W75">
            <v>33.7009</v>
          </cell>
          <cell r="X75" t="str">
            <v>十三五,十四五</v>
          </cell>
          <cell r="Y75" t="str">
            <v>有</v>
          </cell>
          <cell r="Z75" t="str">
            <v>固定站</v>
          </cell>
          <cell r="AA75">
            <v>2023</v>
          </cell>
          <cell r="AB75">
            <v>8</v>
          </cell>
          <cell r="AC75">
            <v>8</v>
          </cell>
          <cell r="AD75" t="str">
            <v>Ⅳ</v>
          </cell>
          <cell r="AE75" t="str">
            <v>Ⅳ</v>
          </cell>
          <cell r="AF75" t="str">
            <v>Ⅴ</v>
          </cell>
          <cell r="AG75" t="str">
            <v>高锰酸盐指数（0.3）、总磷（0.3）</v>
          </cell>
          <cell r="AH75" t="str">
            <v>高锰酸盐指数（0.3）、化学需氧量（0.3）、总磷（0.1）、溶解氧</v>
          </cell>
          <cell r="AI75" t="str">
            <v>化学需氧量（0.7）、高锰酸盐指数（0.3）、总磷（0.02）</v>
          </cell>
          <cell r="AJ75" t="str">
            <v>高锰酸盐指数、总磷</v>
          </cell>
          <cell r="AK75" t="str">
            <v>高锰酸盐指数、化学需氧量、总磷、溶解氧</v>
          </cell>
          <cell r="AL75" t="str">
            <v>化学需氧量</v>
          </cell>
          <cell r="AM75" t="str">
            <v>2023-08-18</v>
          </cell>
          <cell r="AN75">
            <v>-1</v>
          </cell>
          <cell r="AO75">
            <v>31.1</v>
          </cell>
          <cell r="AP75">
            <v>-1</v>
          </cell>
          <cell r="AQ75">
            <v>-1</v>
          </cell>
          <cell r="AR75">
            <v>113.6</v>
          </cell>
          <cell r="AS75">
            <v>-1</v>
          </cell>
          <cell r="AT75">
            <v>-1</v>
          </cell>
          <cell r="AU75">
            <v>8</v>
          </cell>
          <cell r="AV75">
            <v>6</v>
          </cell>
          <cell r="AW75">
            <v>8</v>
          </cell>
          <cell r="AX75">
            <v>19.5</v>
          </cell>
          <cell r="AY75">
            <v>3.7</v>
          </cell>
          <cell r="AZ75">
            <v>0.26</v>
          </cell>
          <cell r="BA75">
            <v>0.252</v>
          </cell>
          <cell r="BB75">
            <v>2.57</v>
          </cell>
          <cell r="BC75">
            <v>-1</v>
          </cell>
          <cell r="BD75">
            <v>-1</v>
          </cell>
          <cell r="BE75">
            <v>0.93</v>
          </cell>
          <cell r="BF75">
            <v>-1</v>
          </cell>
          <cell r="BG75">
            <v>-1</v>
          </cell>
          <cell r="BH75">
            <v>-1</v>
          </cell>
          <cell r="BI75">
            <v>-1</v>
          </cell>
          <cell r="BJ75">
            <v>-1</v>
          </cell>
          <cell r="BK75">
            <v>-1</v>
          </cell>
          <cell r="BL75">
            <v>-1</v>
          </cell>
          <cell r="BM75">
            <v>-1</v>
          </cell>
          <cell r="BN75">
            <v>-1</v>
          </cell>
          <cell r="BO75">
            <v>-1</v>
          </cell>
          <cell r="BP75">
            <v>-1</v>
          </cell>
          <cell r="BQ75">
            <v>-1</v>
          </cell>
          <cell r="BR75">
            <v>-1</v>
          </cell>
          <cell r="BS75">
            <v>25.6</v>
          </cell>
          <cell r="BT75">
            <v>-1</v>
          </cell>
          <cell r="BU75">
            <v>-1</v>
          </cell>
          <cell r="BV75">
            <v>-1</v>
          </cell>
          <cell r="BW75">
            <v>-1</v>
          </cell>
          <cell r="BX75">
            <v>-1</v>
          </cell>
          <cell r="BY75">
            <v>-1</v>
          </cell>
          <cell r="BZ75" t="str">
            <v/>
          </cell>
        </row>
        <row r="75">
          <cell r="CC75" t="str">
            <v>氟化物</v>
          </cell>
        </row>
        <row r="76">
          <cell r="B76" t="str">
            <v>李大桥闸</v>
          </cell>
          <cell r="C76" t="str">
            <v>淮河流域</v>
          </cell>
          <cell r="D76" t="str">
            <v>安徽省</v>
          </cell>
          <cell r="E76" t="str">
            <v>淮北市</v>
          </cell>
          <cell r="F76" t="str">
            <v>淮北市</v>
          </cell>
          <cell r="G76" t="str">
            <v>濉溪县</v>
          </cell>
          <cell r="H76" t="str">
            <v>安徽省</v>
          </cell>
          <cell r="I76" t="str">
            <v>淮北市</v>
          </cell>
          <cell r="J76" t="str">
            <v>一级</v>
          </cell>
          <cell r="K76" t="str">
            <v>淮河水系</v>
          </cell>
          <cell r="L76" t="str">
            <v>河流</v>
          </cell>
          <cell r="M76" t="str">
            <v>澥河</v>
          </cell>
          <cell r="N76">
            <v>14511130085</v>
          </cell>
          <cell r="O76" t="str">
            <v>怀洪新河</v>
          </cell>
        </row>
        <row r="76">
          <cell r="S76" t="str">
            <v/>
          </cell>
          <cell r="T76" t="str">
            <v>保留</v>
          </cell>
          <cell r="U76" t="str">
            <v>市界（淮北市-宿州市）</v>
          </cell>
          <cell r="V76">
            <v>116.8943</v>
          </cell>
          <cell r="W76">
            <v>33.3872</v>
          </cell>
          <cell r="X76" t="str">
            <v>十三五,十四五</v>
          </cell>
          <cell r="Y76" t="str">
            <v>有</v>
          </cell>
          <cell r="Z76" t="str">
            <v>固定站</v>
          </cell>
          <cell r="AA76">
            <v>2023</v>
          </cell>
          <cell r="AB76">
            <v>8</v>
          </cell>
          <cell r="AC76">
            <v>8</v>
          </cell>
          <cell r="AD76" t="str">
            <v>Ⅳ</v>
          </cell>
          <cell r="AE76" t="str">
            <v>Ⅳ</v>
          </cell>
          <cell r="AF76" t="str">
            <v>Ⅳ</v>
          </cell>
          <cell r="AG76" t="str">
            <v>化学需氧量（0.1）</v>
          </cell>
          <cell r="AH76" t="str">
            <v>化学需氧量（0.3）</v>
          </cell>
          <cell r="AI76" t="str">
            <v>化学需氧量（0.5）、五日生化需氧量（0.2）、高锰酸盐指数（0.03）</v>
          </cell>
          <cell r="AJ76" t="str">
            <v>化学需氧量</v>
          </cell>
          <cell r="AK76" t="str">
            <v>化学需氧量</v>
          </cell>
          <cell r="AL76" t="str">
            <v>化学需氧量、五日生化需氧量、高锰酸盐指数</v>
          </cell>
          <cell r="AM76" t="str">
            <v>2023-08-10</v>
          </cell>
          <cell r="AN76">
            <v>-1</v>
          </cell>
          <cell r="AO76">
            <v>31.3</v>
          </cell>
          <cell r="AP76">
            <v>-1</v>
          </cell>
          <cell r="AQ76">
            <v>-1</v>
          </cell>
          <cell r="AR76">
            <v>99.8</v>
          </cell>
          <cell r="AS76">
            <v>-1</v>
          </cell>
          <cell r="AT76">
            <v>-1</v>
          </cell>
          <cell r="AU76">
            <v>8</v>
          </cell>
          <cell r="AV76">
            <v>9.8</v>
          </cell>
          <cell r="AW76">
            <v>5.7</v>
          </cell>
          <cell r="AX76">
            <v>22</v>
          </cell>
          <cell r="AY76">
            <v>3.4</v>
          </cell>
          <cell r="AZ76">
            <v>0.04</v>
          </cell>
          <cell r="BA76">
            <v>0.073</v>
          </cell>
          <cell r="BB76">
            <v>0.76</v>
          </cell>
          <cell r="BC76">
            <v>-1</v>
          </cell>
          <cell r="BD76">
            <v>-1</v>
          </cell>
          <cell r="BE76">
            <v>0.945</v>
          </cell>
          <cell r="BF76">
            <v>-1</v>
          </cell>
          <cell r="BG76">
            <v>-1</v>
          </cell>
          <cell r="BH76">
            <v>-1</v>
          </cell>
          <cell r="BI76">
            <v>-1</v>
          </cell>
          <cell r="BJ76">
            <v>-1</v>
          </cell>
          <cell r="BK76">
            <v>-1</v>
          </cell>
          <cell r="BL76">
            <v>-1</v>
          </cell>
          <cell r="BM76">
            <v>-1</v>
          </cell>
          <cell r="BN76">
            <v>-1</v>
          </cell>
          <cell r="BO76">
            <v>-1</v>
          </cell>
          <cell r="BP76">
            <v>-1</v>
          </cell>
          <cell r="BQ76">
            <v>-1</v>
          </cell>
          <cell r="BR76">
            <v>-1</v>
          </cell>
          <cell r="BS76">
            <v>8.7</v>
          </cell>
          <cell r="BT76">
            <v>-1</v>
          </cell>
          <cell r="BU76">
            <v>-1</v>
          </cell>
          <cell r="BV76">
            <v>-1</v>
          </cell>
          <cell r="BW76">
            <v>-1</v>
          </cell>
          <cell r="BX76">
            <v>-1</v>
          </cell>
          <cell r="BY76">
            <v>-1</v>
          </cell>
          <cell r="BZ76" t="str">
            <v/>
          </cell>
        </row>
        <row r="76">
          <cell r="CC76" t="str">
            <v>氟化物</v>
          </cell>
        </row>
        <row r="77">
          <cell r="B77" t="str">
            <v>祖楼（任圩孜桥）</v>
          </cell>
          <cell r="C77" t="str">
            <v>淮河流域</v>
          </cell>
          <cell r="D77" t="str">
            <v>河南省</v>
          </cell>
          <cell r="E77" t="str">
            <v>商丘市</v>
          </cell>
          <cell r="F77" t="str">
            <v>商丘市</v>
          </cell>
          <cell r="G77" t="str">
            <v>永城市</v>
          </cell>
          <cell r="H77" t="str">
            <v>河南省</v>
          </cell>
          <cell r="I77" t="str">
            <v>商丘市</v>
          </cell>
          <cell r="J77" t="str">
            <v>一级</v>
          </cell>
          <cell r="K77" t="str">
            <v>淮河水系</v>
          </cell>
          <cell r="L77" t="str">
            <v>河流</v>
          </cell>
          <cell r="M77" t="str">
            <v>王引河</v>
          </cell>
          <cell r="N77">
            <v>14511130092</v>
          </cell>
          <cell r="O77" t="str">
            <v>沱河</v>
          </cell>
        </row>
        <row r="77">
          <cell r="S77" t="str">
            <v/>
          </cell>
          <cell r="T77" t="str">
            <v>新增</v>
          </cell>
          <cell r="U77" t="str">
            <v>省界（豫-皖）</v>
          </cell>
          <cell r="V77">
            <v>116.5699</v>
          </cell>
          <cell r="W77">
            <v>34.0679</v>
          </cell>
          <cell r="X77" t="str">
            <v>十四五</v>
          </cell>
          <cell r="Y77" t="str">
            <v>没有</v>
          </cell>
          <cell r="Z77" t="str">
            <v>-</v>
          </cell>
          <cell r="AA77">
            <v>2023</v>
          </cell>
          <cell r="AB77">
            <v>8</v>
          </cell>
          <cell r="AC77">
            <v>8</v>
          </cell>
          <cell r="AD77" t="str">
            <v>Ⅴ</v>
          </cell>
          <cell r="AE77" t="str">
            <v>Ⅴ</v>
          </cell>
          <cell r="AF77" t="str">
            <v>Ⅳ</v>
          </cell>
          <cell r="AG77" t="str">
            <v>总磷（0.8）、化学需氧量（0.4）、氨氮（0.2）、高锰酸盐指数（0.1）、五日生化需氧量（0.05）、溶解氧</v>
          </cell>
          <cell r="AH77" t="str">
            <v>总磷（0.5）、高锰酸盐指数（0.3）、化学需氧量（0.3）、五日生化需氧量（0.2）、溶解氧</v>
          </cell>
          <cell r="AI77" t="str">
            <v>氟化物（0.2）</v>
          </cell>
          <cell r="AJ77" t="str">
            <v>总磷、溶解氧</v>
          </cell>
          <cell r="AK77" t="str">
            <v>溶解氧</v>
          </cell>
          <cell r="AL77" t="str">
            <v>氟化物</v>
          </cell>
          <cell r="AM77" t="str">
            <v>2023-08-09</v>
          </cell>
          <cell r="AN77">
            <v>-1</v>
          </cell>
          <cell r="AO77">
            <v>28.2</v>
          </cell>
          <cell r="AP77">
            <v>-1</v>
          </cell>
          <cell r="AQ77">
            <v>-1</v>
          </cell>
          <cell r="AR77">
            <v>92.9</v>
          </cell>
          <cell r="AS77">
            <v>-1</v>
          </cell>
          <cell r="AT77">
            <v>-1</v>
          </cell>
          <cell r="AU77">
            <v>8</v>
          </cell>
          <cell r="AV77">
            <v>2</v>
          </cell>
          <cell r="AW77">
            <v>6.8</v>
          </cell>
          <cell r="AX77">
            <v>27</v>
          </cell>
          <cell r="AY77">
            <v>4.2</v>
          </cell>
          <cell r="AZ77">
            <v>1.22</v>
          </cell>
          <cell r="BA77">
            <v>0.36</v>
          </cell>
          <cell r="BB77">
            <v>1.78</v>
          </cell>
          <cell r="BC77">
            <v>-1</v>
          </cell>
          <cell r="BD77">
            <v>-1</v>
          </cell>
          <cell r="BE77">
            <v>0.845</v>
          </cell>
          <cell r="BF77">
            <v>-1</v>
          </cell>
          <cell r="BG77">
            <v>-1</v>
          </cell>
          <cell r="BH77">
            <v>-1</v>
          </cell>
          <cell r="BI77">
            <v>-1</v>
          </cell>
          <cell r="BJ77">
            <v>-1</v>
          </cell>
          <cell r="BK77">
            <v>-1</v>
          </cell>
          <cell r="BL77">
            <v>-1</v>
          </cell>
          <cell r="BM77">
            <v>-1</v>
          </cell>
          <cell r="BN77">
            <v>-1</v>
          </cell>
          <cell r="BO77">
            <v>-1</v>
          </cell>
          <cell r="BP77">
            <v>-1</v>
          </cell>
          <cell r="BQ77">
            <v>-1</v>
          </cell>
          <cell r="BR77">
            <v>-1</v>
          </cell>
          <cell r="BS77">
            <v>25.5</v>
          </cell>
          <cell r="BT77">
            <v>-1</v>
          </cell>
          <cell r="BU77">
            <v>-1</v>
          </cell>
          <cell r="BV77">
            <v>-1</v>
          </cell>
          <cell r="BW77">
            <v>-1</v>
          </cell>
          <cell r="BX77">
            <v>-1</v>
          </cell>
          <cell r="BY77">
            <v>-1</v>
          </cell>
          <cell r="BZ77" t="str">
            <v/>
          </cell>
        </row>
        <row r="77">
          <cell r="CC77" t="str">
            <v>氟化物</v>
          </cell>
        </row>
        <row r="78">
          <cell r="B78" t="str">
            <v>顺安河入江口</v>
          </cell>
          <cell r="C78" t="str">
            <v>长江流域</v>
          </cell>
          <cell r="D78" t="str">
            <v>安徽省</v>
          </cell>
          <cell r="E78" t="str">
            <v>铜陵市</v>
          </cell>
          <cell r="F78" t="str">
            <v>铜陵市</v>
          </cell>
          <cell r="G78" t="str">
            <v>铜官区、义安区</v>
          </cell>
          <cell r="H78" t="str">
            <v>安徽省</v>
          </cell>
          <cell r="I78" t="str">
            <v>铜陵市</v>
          </cell>
          <cell r="J78" t="str">
            <v>一级</v>
          </cell>
          <cell r="K78" t="str">
            <v>长江水系</v>
          </cell>
          <cell r="L78" t="str">
            <v>河流</v>
          </cell>
          <cell r="M78" t="str">
            <v>顺安河</v>
          </cell>
          <cell r="N78">
            <v>14502050502</v>
          </cell>
          <cell r="O78" t="str">
            <v>长江</v>
          </cell>
        </row>
        <row r="78">
          <cell r="S78" t="str">
            <v/>
          </cell>
          <cell r="T78" t="str">
            <v>保留</v>
          </cell>
          <cell r="U78" t="str">
            <v>—</v>
          </cell>
          <cell r="V78">
            <v>117.9257</v>
          </cell>
          <cell r="W78">
            <v>31.0584</v>
          </cell>
          <cell r="X78" t="str">
            <v>十三五,十四五</v>
          </cell>
          <cell r="Y78" t="str">
            <v>有</v>
          </cell>
          <cell r="Z78" t="str">
            <v>固定站</v>
          </cell>
          <cell r="AA78">
            <v>2023</v>
          </cell>
          <cell r="AB78">
            <v>8</v>
          </cell>
          <cell r="AC78">
            <v>5</v>
          </cell>
          <cell r="AD78" t="str">
            <v>Ⅲ</v>
          </cell>
          <cell r="AE78" t="str">
            <v>Ⅲ</v>
          </cell>
          <cell r="AF78" t="str">
            <v>Ⅱ</v>
          </cell>
          <cell r="AG78" t="str">
            <v>-</v>
          </cell>
          <cell r="AH78" t="str">
            <v>-</v>
          </cell>
          <cell r="AI78" t="str">
            <v>-</v>
          </cell>
          <cell r="AJ78" t="str">
            <v>溶解氧</v>
          </cell>
          <cell r="AK78" t="str">
            <v>溶解氧</v>
          </cell>
          <cell r="AL78" t="str">
            <v>溶解氧、总磷</v>
          </cell>
          <cell r="AM78" t="str">
            <v>2023-08-01</v>
          </cell>
          <cell r="AN78">
            <v>-1</v>
          </cell>
          <cell r="AO78">
            <v>29.4</v>
          </cell>
          <cell r="AP78">
            <v>-1</v>
          </cell>
          <cell r="AQ78">
            <v>-1</v>
          </cell>
          <cell r="AR78">
            <v>45.6</v>
          </cell>
          <cell r="AS78">
            <v>-1</v>
          </cell>
          <cell r="AT78">
            <v>-1</v>
          </cell>
          <cell r="AU78">
            <v>8</v>
          </cell>
          <cell r="AV78">
            <v>5.9</v>
          </cell>
          <cell r="AW78">
            <v>2.6</v>
          </cell>
          <cell r="AX78">
            <v>-1</v>
          </cell>
          <cell r="AY78">
            <v>-1</v>
          </cell>
          <cell r="AZ78">
            <v>0.07</v>
          </cell>
          <cell r="BA78">
            <v>0.058</v>
          </cell>
          <cell r="BB78">
            <v>2.12</v>
          </cell>
          <cell r="BC78">
            <v>-1</v>
          </cell>
          <cell r="BD78">
            <v>-1</v>
          </cell>
          <cell r="BE78">
            <v>-1</v>
          </cell>
          <cell r="BF78">
            <v>-1</v>
          </cell>
          <cell r="BG78">
            <v>-1</v>
          </cell>
          <cell r="BH78">
            <v>-1</v>
          </cell>
          <cell r="BI78">
            <v>-1</v>
          </cell>
          <cell r="BJ78">
            <v>-1</v>
          </cell>
          <cell r="BK78">
            <v>-1</v>
          </cell>
          <cell r="BL78">
            <v>-1</v>
          </cell>
          <cell r="BM78">
            <v>-1</v>
          </cell>
          <cell r="BN78">
            <v>-1</v>
          </cell>
          <cell r="BO78">
            <v>-1</v>
          </cell>
          <cell r="BP78">
            <v>-1</v>
          </cell>
          <cell r="BQ78">
            <v>-1</v>
          </cell>
          <cell r="BR78">
            <v>-1</v>
          </cell>
          <cell r="BS78">
            <v>32.7</v>
          </cell>
          <cell r="BT78">
            <v>-1</v>
          </cell>
          <cell r="BU78">
            <v>-1</v>
          </cell>
          <cell r="BV78">
            <v>-1</v>
          </cell>
          <cell r="BW78">
            <v>-1</v>
          </cell>
          <cell r="BX78">
            <v>-1</v>
          </cell>
          <cell r="BY78">
            <v>-1</v>
          </cell>
          <cell r="BZ78" t="str">
            <v/>
          </cell>
        </row>
        <row r="79">
          <cell r="B79" t="str">
            <v>陈家墩（右岸）</v>
          </cell>
          <cell r="C79" t="str">
            <v>长江流域</v>
          </cell>
          <cell r="D79" t="str">
            <v>安徽省</v>
          </cell>
          <cell r="E79" t="str">
            <v>铜陵市</v>
          </cell>
          <cell r="F79" t="str">
            <v>铜陵市</v>
          </cell>
          <cell r="G79" t="str">
            <v>铜官区、义安区、无为县</v>
          </cell>
          <cell r="H79" t="str">
            <v>安徽省</v>
          </cell>
          <cell r="I79" t="str">
            <v>铜陵市</v>
          </cell>
          <cell r="J79" t="str">
            <v>干流</v>
          </cell>
          <cell r="K79" t="str">
            <v>长江水系</v>
          </cell>
          <cell r="L79" t="str">
            <v>河流</v>
          </cell>
          <cell r="M79" t="str">
            <v>长江</v>
          </cell>
          <cell r="N79">
            <v>14502050481</v>
          </cell>
          <cell r="O79" t="str">
            <v>东海</v>
          </cell>
        </row>
        <row r="79">
          <cell r="S79" t="str">
            <v>长江右岸铜陵饮用水源工业用水区/长江右岸铜陵工业、农业用水区/长江右岸铜陵保留区/长江右岸繁昌保留区</v>
          </cell>
          <cell r="T79" t="str">
            <v>保留</v>
          </cell>
          <cell r="U79" t="str">
            <v>市界（铜陵市-芜湖市）</v>
          </cell>
          <cell r="V79">
            <v>117.9648</v>
          </cell>
          <cell r="W79">
            <v>31.0784</v>
          </cell>
          <cell r="X79" t="str">
            <v>十三五,十四五</v>
          </cell>
          <cell r="Y79" t="str">
            <v>有</v>
          </cell>
          <cell r="Z79" t="str">
            <v>固定站</v>
          </cell>
          <cell r="AA79">
            <v>2023</v>
          </cell>
          <cell r="AB79">
            <v>8</v>
          </cell>
          <cell r="AC79">
            <v>5</v>
          </cell>
          <cell r="AD79" t="str">
            <v>Ⅱ</v>
          </cell>
          <cell r="AE79" t="str">
            <v>Ⅱ</v>
          </cell>
          <cell r="AF79" t="str">
            <v>Ⅱ</v>
          </cell>
          <cell r="AG79" t="str">
            <v>-</v>
          </cell>
          <cell r="AH79" t="str">
            <v>-</v>
          </cell>
          <cell r="AI79" t="str">
            <v>-</v>
          </cell>
          <cell r="AJ79" t="str">
            <v>溶解氧、高锰酸盐指数、总磷</v>
          </cell>
          <cell r="AK79" t="str">
            <v>溶解氧、高锰酸盐指数、总磷</v>
          </cell>
          <cell r="AL79" t="str">
            <v>溶解氧、总磷</v>
          </cell>
          <cell r="AM79" t="str">
            <v>2023-08-01</v>
          </cell>
          <cell r="AN79">
            <v>-1</v>
          </cell>
          <cell r="AO79">
            <v>30.6</v>
          </cell>
          <cell r="AP79">
            <v>-1</v>
          </cell>
          <cell r="AQ79">
            <v>-1</v>
          </cell>
          <cell r="AR79">
            <v>32.2</v>
          </cell>
          <cell r="AS79">
            <v>-1</v>
          </cell>
          <cell r="AT79">
            <v>-1</v>
          </cell>
          <cell r="AU79">
            <v>8</v>
          </cell>
          <cell r="AV79">
            <v>6.3</v>
          </cell>
          <cell r="AW79">
            <v>2.2</v>
          </cell>
          <cell r="AX79">
            <v>-1</v>
          </cell>
          <cell r="AY79">
            <v>-1</v>
          </cell>
          <cell r="AZ79">
            <v>0.07</v>
          </cell>
          <cell r="BA79">
            <v>0.076</v>
          </cell>
          <cell r="BB79">
            <v>2.06</v>
          </cell>
          <cell r="BC79">
            <v>-1</v>
          </cell>
          <cell r="BD79">
            <v>-1</v>
          </cell>
          <cell r="BE79">
            <v>-1</v>
          </cell>
          <cell r="BF79">
            <v>-1</v>
          </cell>
          <cell r="BG79">
            <v>-1</v>
          </cell>
          <cell r="BH79">
            <v>-1</v>
          </cell>
          <cell r="BI79">
            <v>-1</v>
          </cell>
          <cell r="BJ79">
            <v>-1</v>
          </cell>
          <cell r="BK79">
            <v>-1</v>
          </cell>
          <cell r="BL79">
            <v>-1</v>
          </cell>
          <cell r="BM79">
            <v>-1</v>
          </cell>
          <cell r="BN79">
            <v>-1</v>
          </cell>
          <cell r="BO79">
            <v>-1</v>
          </cell>
          <cell r="BP79">
            <v>-1</v>
          </cell>
          <cell r="BQ79">
            <v>-1</v>
          </cell>
          <cell r="BR79">
            <v>-1</v>
          </cell>
          <cell r="BS79">
            <v>41.1</v>
          </cell>
          <cell r="BT79">
            <v>-1</v>
          </cell>
          <cell r="BU79">
            <v>-1</v>
          </cell>
          <cell r="BV79">
            <v>-1</v>
          </cell>
          <cell r="BW79">
            <v>-1</v>
          </cell>
          <cell r="BX79">
            <v>-1</v>
          </cell>
          <cell r="BY79">
            <v>-1</v>
          </cell>
          <cell r="BZ79" t="str">
            <v/>
          </cell>
        </row>
        <row r="80">
          <cell r="B80" t="str">
            <v>元宝圩（左岸）</v>
          </cell>
          <cell r="C80" t="str">
            <v>长江流域</v>
          </cell>
          <cell r="D80" t="str">
            <v>安徽省</v>
          </cell>
          <cell r="E80" t="str">
            <v>铜陵市</v>
          </cell>
          <cell r="F80" t="str">
            <v>铜陵市</v>
          </cell>
          <cell r="G80" t="str">
            <v>枞阳县、郊区、铜官区、义安区</v>
          </cell>
          <cell r="H80" t="str">
            <v>安徽省</v>
          </cell>
          <cell r="I80" t="str">
            <v>铜陵市</v>
          </cell>
          <cell r="J80" t="str">
            <v>干流</v>
          </cell>
          <cell r="K80" t="str">
            <v>长江水系</v>
          </cell>
          <cell r="L80" t="str">
            <v>河流</v>
          </cell>
          <cell r="M80" t="str">
            <v>长江</v>
          </cell>
          <cell r="N80">
            <v>14502050481</v>
          </cell>
          <cell r="O80" t="str">
            <v>东海</v>
          </cell>
        </row>
        <row r="80">
          <cell r="S80" t="str">
            <v>长江左岸安庆迎江、枞阳保留区/长江左岸枞阳工业、农业用水区/长江左岸枞阳保留区/长江左岸无为土桥保留区</v>
          </cell>
          <cell r="T80" t="str">
            <v>新增</v>
          </cell>
          <cell r="U80" t="str">
            <v>市界（铜陵市-芜湖市）</v>
          </cell>
          <cell r="V80">
            <v>117.7216</v>
          </cell>
          <cell r="W80">
            <v>30.9985</v>
          </cell>
          <cell r="X80" t="str">
            <v>十四五</v>
          </cell>
          <cell r="Y80" t="str">
            <v>没有</v>
          </cell>
          <cell r="Z80" t="str">
            <v>-</v>
          </cell>
          <cell r="AA80">
            <v>2023</v>
          </cell>
          <cell r="AB80">
            <v>8</v>
          </cell>
          <cell r="AC80">
            <v>21</v>
          </cell>
          <cell r="AD80" t="str">
            <v>Ⅱ</v>
          </cell>
          <cell r="AE80" t="str">
            <v>Ⅱ</v>
          </cell>
          <cell r="AF80" t="str">
            <v>Ⅱ</v>
          </cell>
          <cell r="AG80" t="str">
            <v>-</v>
          </cell>
          <cell r="AH80" t="str">
            <v>-</v>
          </cell>
          <cell r="AI80" t="str">
            <v>-</v>
          </cell>
          <cell r="AJ80" t="str">
            <v>溶解氧、总磷</v>
          </cell>
          <cell r="AK80" t="str">
            <v>溶解氧、总磷</v>
          </cell>
          <cell r="AL80" t="str">
            <v>溶解氧、总磷</v>
          </cell>
          <cell r="AM80" t="str">
            <v>2023-08-01</v>
          </cell>
          <cell r="AN80">
            <v>-1</v>
          </cell>
          <cell r="AO80">
            <v>-1</v>
          </cell>
          <cell r="AP80">
            <v>-1</v>
          </cell>
          <cell r="AQ80">
            <v>-1</v>
          </cell>
          <cell r="AR80">
            <v>-1</v>
          </cell>
          <cell r="AS80">
            <v>-1</v>
          </cell>
          <cell r="AT80">
            <v>-1</v>
          </cell>
          <cell r="AU80">
            <v>7</v>
          </cell>
          <cell r="AV80">
            <v>7.3</v>
          </cell>
          <cell r="AW80">
            <v>2</v>
          </cell>
          <cell r="AX80">
            <v>8</v>
          </cell>
          <cell r="AY80">
            <v>1.2</v>
          </cell>
          <cell r="AZ80">
            <v>0.07</v>
          </cell>
          <cell r="BA80">
            <v>0.08</v>
          </cell>
          <cell r="BB80">
            <v>-1</v>
          </cell>
          <cell r="BC80">
            <v>0.002</v>
          </cell>
          <cell r="BD80">
            <v>0.0004</v>
          </cell>
          <cell r="BE80">
            <v>0.218</v>
          </cell>
          <cell r="BF80">
            <v>0.0002</v>
          </cell>
          <cell r="BG80">
            <v>0.0024</v>
          </cell>
          <cell r="BH80">
            <v>2e-5</v>
          </cell>
          <cell r="BI80">
            <v>2e-5</v>
          </cell>
          <cell r="BJ80">
            <v>0.002</v>
          </cell>
          <cell r="BK80">
            <v>4e-5</v>
          </cell>
          <cell r="BL80">
            <v>0.002</v>
          </cell>
          <cell r="BM80">
            <v>0.0002</v>
          </cell>
          <cell r="BN80">
            <v>0.005</v>
          </cell>
          <cell r="BO80">
            <v>0.02</v>
          </cell>
          <cell r="BP80">
            <v>0.005</v>
          </cell>
          <cell r="BQ80">
            <v>-1</v>
          </cell>
          <cell r="BR80">
            <v>-1</v>
          </cell>
          <cell r="BS80">
            <v>-1</v>
          </cell>
          <cell r="BT80">
            <v>-1</v>
          </cell>
          <cell r="BU80">
            <v>-1</v>
          </cell>
          <cell r="BV80">
            <v>-1</v>
          </cell>
          <cell r="BW80">
            <v>-1</v>
          </cell>
          <cell r="BX80">
            <v>-1</v>
          </cell>
          <cell r="BY80">
            <v>-1</v>
          </cell>
          <cell r="BZ80" t="str">
            <v/>
          </cell>
        </row>
        <row r="81">
          <cell r="B81" t="str">
            <v>菜子湖</v>
          </cell>
          <cell r="C81" t="str">
            <v>长江流域</v>
          </cell>
          <cell r="D81" t="str">
            <v>安徽省</v>
          </cell>
          <cell r="E81" t="str">
            <v>安庆市</v>
          </cell>
          <cell r="F81" t="str">
            <v>安庆市</v>
          </cell>
          <cell r="G81" t="str">
            <v>桐城市、枞阳县</v>
          </cell>
          <cell r="H81" t="str">
            <v>安徽省</v>
          </cell>
          <cell r="I81" t="str">
            <v>安庆市</v>
          </cell>
          <cell r="J81" t="str">
            <v>湖泊</v>
          </cell>
          <cell r="K81" t="str">
            <v>长江水系</v>
          </cell>
          <cell r="L81" t="str">
            <v>湖库</v>
          </cell>
          <cell r="M81" t="str">
            <v>菜子湖</v>
          </cell>
          <cell r="N81">
            <v>14502050409</v>
          </cell>
          <cell r="O81" t="str">
            <v>-</v>
          </cell>
        </row>
        <row r="81">
          <cell r="S81" t="str">
            <v/>
          </cell>
          <cell r="T81" t="str">
            <v>保留</v>
          </cell>
          <cell r="U81" t="str">
            <v>市界（铜陵市、安庆市）</v>
          </cell>
          <cell r="V81">
            <v>117.1112</v>
          </cell>
          <cell r="W81">
            <v>30.8342</v>
          </cell>
          <cell r="X81" t="str">
            <v>十二五,十三五,十四五</v>
          </cell>
          <cell r="Y81" t="str">
            <v>有</v>
          </cell>
          <cell r="Z81" t="str">
            <v>浮船站</v>
          </cell>
          <cell r="AA81">
            <v>2023</v>
          </cell>
          <cell r="AB81">
            <v>8</v>
          </cell>
          <cell r="AC81">
            <v>6</v>
          </cell>
          <cell r="AD81" t="str">
            <v>Ⅲ</v>
          </cell>
          <cell r="AE81" t="str">
            <v>Ⅲ</v>
          </cell>
          <cell r="AF81" t="str">
            <v>Ⅲ</v>
          </cell>
          <cell r="AG81" t="str">
            <v>-</v>
          </cell>
          <cell r="AH81" t="str">
            <v>-</v>
          </cell>
          <cell r="AI81" t="str">
            <v>-</v>
          </cell>
          <cell r="AJ81" t="str">
            <v>高锰酸盐指数、总磷</v>
          </cell>
          <cell r="AK81" t="str">
            <v>高锰酸盐指数、总磷</v>
          </cell>
          <cell r="AL81" t="str">
            <v>高锰酸盐指数</v>
          </cell>
          <cell r="AM81" t="str">
            <v>2023-08-15</v>
          </cell>
          <cell r="AN81">
            <v>-1</v>
          </cell>
          <cell r="AO81">
            <v>31.7</v>
          </cell>
          <cell r="AP81">
            <v>-1</v>
          </cell>
          <cell r="AQ81">
            <v>-1</v>
          </cell>
          <cell r="AR81">
            <v>17.8</v>
          </cell>
          <cell r="AS81">
            <v>30</v>
          </cell>
          <cell r="AT81">
            <v>0.003</v>
          </cell>
          <cell r="AU81">
            <v>8</v>
          </cell>
          <cell r="AV81">
            <v>8.3</v>
          </cell>
          <cell r="AW81">
            <v>5.1</v>
          </cell>
          <cell r="AX81">
            <v>13.5</v>
          </cell>
          <cell r="AY81">
            <v>-1</v>
          </cell>
          <cell r="AZ81">
            <v>0.05</v>
          </cell>
          <cell r="BA81">
            <v>0.047</v>
          </cell>
          <cell r="BB81">
            <v>0.55</v>
          </cell>
          <cell r="BC81">
            <v>-1</v>
          </cell>
          <cell r="BD81">
            <v>-1</v>
          </cell>
          <cell r="BE81">
            <v>-1</v>
          </cell>
          <cell r="BF81">
            <v>-1</v>
          </cell>
          <cell r="BG81">
            <v>-1</v>
          </cell>
          <cell r="BH81">
            <v>-1</v>
          </cell>
          <cell r="BI81">
            <v>-1</v>
          </cell>
          <cell r="BJ81">
            <v>-1</v>
          </cell>
          <cell r="BK81">
            <v>-1</v>
          </cell>
          <cell r="BL81">
            <v>-1</v>
          </cell>
          <cell r="BM81">
            <v>-1</v>
          </cell>
          <cell r="BN81">
            <v>-1</v>
          </cell>
          <cell r="BO81">
            <v>-1</v>
          </cell>
          <cell r="BP81">
            <v>-1</v>
          </cell>
          <cell r="BQ81">
            <v>-1</v>
          </cell>
          <cell r="BR81">
            <v>-1</v>
          </cell>
          <cell r="BS81">
            <v>25.3</v>
          </cell>
          <cell r="BT81">
            <v>-1</v>
          </cell>
          <cell r="BU81">
            <v>-1</v>
          </cell>
          <cell r="BV81">
            <v>-1</v>
          </cell>
          <cell r="BW81">
            <v>-1</v>
          </cell>
          <cell r="BX81">
            <v>-1</v>
          </cell>
          <cell r="BY81">
            <v>-1</v>
          </cell>
          <cell r="BZ81" t="str">
            <v/>
          </cell>
        </row>
        <row r="82">
          <cell r="B82" t="str">
            <v>龙感湖湖心（皖）</v>
          </cell>
          <cell r="C82" t="str">
            <v>长江流域</v>
          </cell>
          <cell r="D82" t="str">
            <v>安徽省</v>
          </cell>
          <cell r="E82" t="str">
            <v>安庆市</v>
          </cell>
          <cell r="F82" t="str">
            <v>安庆市</v>
          </cell>
          <cell r="G82" t="str">
            <v>宿松县</v>
          </cell>
          <cell r="H82" t="str">
            <v>安徽省</v>
          </cell>
          <cell r="I82" t="str">
            <v>安庆市</v>
          </cell>
          <cell r="J82" t="str">
            <v>湖泊</v>
          </cell>
          <cell r="K82" t="str">
            <v>长江水系</v>
          </cell>
          <cell r="L82" t="str">
            <v>湖库</v>
          </cell>
          <cell r="M82" t="str">
            <v>龙感湖</v>
          </cell>
          <cell r="N82">
            <v>14502050534</v>
          </cell>
          <cell r="O82" t="str">
            <v>-</v>
          </cell>
        </row>
        <row r="82">
          <cell r="R82" t="str">
            <v>安徽湖区</v>
          </cell>
          <cell r="S82" t="str">
            <v>龙感湖鄂皖缓冲区</v>
          </cell>
          <cell r="T82" t="str">
            <v>调整</v>
          </cell>
          <cell r="U82" t="str">
            <v>—</v>
          </cell>
          <cell r="V82">
            <v>116.2355</v>
          </cell>
          <cell r="W82">
            <v>29.9434</v>
          </cell>
          <cell r="X82" t="str">
            <v>十二五,十三五,十四五</v>
          </cell>
          <cell r="Y82" t="str">
            <v>有</v>
          </cell>
          <cell r="Z82" t="str">
            <v>浮船站</v>
          </cell>
          <cell r="AA82">
            <v>2023</v>
          </cell>
          <cell r="AB82">
            <v>8</v>
          </cell>
          <cell r="AC82">
            <v>6</v>
          </cell>
          <cell r="AD82" t="str">
            <v>Ⅲ</v>
          </cell>
          <cell r="AE82" t="str">
            <v>Ⅲ</v>
          </cell>
          <cell r="AF82" t="str">
            <v>Ⅳ</v>
          </cell>
          <cell r="AG82" t="str">
            <v>-</v>
          </cell>
          <cell r="AH82" t="str">
            <v>-</v>
          </cell>
          <cell r="AI82" t="str">
            <v>总磷（0.2）、化学需氧量（0.1）</v>
          </cell>
          <cell r="AJ82" t="str">
            <v>高锰酸盐指数、总磷</v>
          </cell>
          <cell r="AK82" t="str">
            <v>高锰酸盐指数、总磷</v>
          </cell>
          <cell r="AL82" t="str">
            <v>总磷、化学需氧量</v>
          </cell>
          <cell r="AM82" t="str">
            <v>2023-08-21</v>
          </cell>
          <cell r="AN82">
            <v>-1</v>
          </cell>
          <cell r="AO82">
            <v>30.6</v>
          </cell>
          <cell r="AP82">
            <v>-1</v>
          </cell>
          <cell r="AQ82">
            <v>-1</v>
          </cell>
          <cell r="AR82">
            <v>25.6</v>
          </cell>
          <cell r="AS82">
            <v>30</v>
          </cell>
          <cell r="AT82">
            <v>0.007</v>
          </cell>
          <cell r="AU82">
            <v>9</v>
          </cell>
          <cell r="AV82">
            <v>8.4</v>
          </cell>
          <cell r="AW82">
            <v>5.1</v>
          </cell>
          <cell r="AX82">
            <v>14</v>
          </cell>
          <cell r="AY82">
            <v>-1</v>
          </cell>
          <cell r="AZ82">
            <v>0.03</v>
          </cell>
          <cell r="BA82">
            <v>0.049</v>
          </cell>
          <cell r="BB82">
            <v>0.54</v>
          </cell>
          <cell r="BC82">
            <v>-1</v>
          </cell>
          <cell r="BD82">
            <v>-1</v>
          </cell>
          <cell r="BE82">
            <v>-1</v>
          </cell>
          <cell r="BF82">
            <v>-1</v>
          </cell>
          <cell r="BG82">
            <v>-1</v>
          </cell>
          <cell r="BH82">
            <v>-1</v>
          </cell>
          <cell r="BI82">
            <v>-1</v>
          </cell>
          <cell r="BJ82">
            <v>-1</v>
          </cell>
          <cell r="BK82">
            <v>-1</v>
          </cell>
          <cell r="BL82">
            <v>-1</v>
          </cell>
          <cell r="BM82">
            <v>-1</v>
          </cell>
          <cell r="BN82">
            <v>-1</v>
          </cell>
          <cell r="BO82">
            <v>-1</v>
          </cell>
          <cell r="BP82">
            <v>-1</v>
          </cell>
          <cell r="BQ82">
            <v>-1</v>
          </cell>
          <cell r="BR82">
            <v>-1</v>
          </cell>
          <cell r="BS82">
            <v>35</v>
          </cell>
          <cell r="BT82">
            <v>-1</v>
          </cell>
          <cell r="BU82">
            <v>-1</v>
          </cell>
          <cell r="BV82">
            <v>-1</v>
          </cell>
          <cell r="BW82">
            <v>-1</v>
          </cell>
          <cell r="BX82">
            <v>-1</v>
          </cell>
          <cell r="BY82">
            <v>-1</v>
          </cell>
          <cell r="BZ82" t="str">
            <v/>
          </cell>
        </row>
        <row r="83">
          <cell r="B83" t="str">
            <v>武昌湖</v>
          </cell>
          <cell r="C83" t="str">
            <v>长江流域</v>
          </cell>
          <cell r="D83" t="str">
            <v>安徽省</v>
          </cell>
          <cell r="E83" t="str">
            <v>安庆市</v>
          </cell>
          <cell r="F83" t="str">
            <v>安庆市</v>
          </cell>
          <cell r="G83" t="str">
            <v>怀宁县、望江县</v>
          </cell>
          <cell r="H83" t="str">
            <v>安徽省</v>
          </cell>
          <cell r="I83" t="str">
            <v>安庆市</v>
          </cell>
          <cell r="J83" t="str">
            <v>湖泊</v>
          </cell>
          <cell r="K83" t="str">
            <v>长江水系</v>
          </cell>
          <cell r="L83" t="str">
            <v>湖库</v>
          </cell>
          <cell r="M83" t="str">
            <v>武昌湖</v>
          </cell>
          <cell r="N83">
            <v>14502050229</v>
          </cell>
          <cell r="O83" t="str">
            <v>-</v>
          </cell>
        </row>
        <row r="83">
          <cell r="S83" t="str">
            <v/>
          </cell>
          <cell r="T83" t="str">
            <v>保留</v>
          </cell>
          <cell r="U83" t="str">
            <v>—</v>
          </cell>
          <cell r="V83">
            <v>116.6992</v>
          </cell>
          <cell r="W83">
            <v>30.2615</v>
          </cell>
          <cell r="X83" t="str">
            <v>十二五,十三五,十四五</v>
          </cell>
          <cell r="Y83" t="str">
            <v>有</v>
          </cell>
          <cell r="Z83" t="str">
            <v>固定站</v>
          </cell>
          <cell r="AA83">
            <v>2023</v>
          </cell>
          <cell r="AB83">
            <v>8</v>
          </cell>
          <cell r="AC83">
            <v>6</v>
          </cell>
          <cell r="AD83" t="str">
            <v>Ⅲ</v>
          </cell>
          <cell r="AE83" t="str">
            <v>Ⅳ</v>
          </cell>
          <cell r="AF83" t="str">
            <v>Ⅲ</v>
          </cell>
          <cell r="AG83" t="str">
            <v>-</v>
          </cell>
          <cell r="AH83" t="str">
            <v>化学需氧量（0.2）</v>
          </cell>
          <cell r="AI83" t="str">
            <v>-</v>
          </cell>
          <cell r="AJ83" t="str">
            <v>溶解氧、化学需氧量、总磷</v>
          </cell>
          <cell r="AK83" t="str">
            <v>化学需氧量</v>
          </cell>
          <cell r="AL83" t="str">
            <v>溶解氧、总磷</v>
          </cell>
          <cell r="AM83" t="str">
            <v>2023-08-15</v>
          </cell>
          <cell r="AN83">
            <v>-1</v>
          </cell>
          <cell r="AO83">
            <v>30.8</v>
          </cell>
          <cell r="AP83">
            <v>-1</v>
          </cell>
          <cell r="AQ83">
            <v>-1</v>
          </cell>
          <cell r="AR83">
            <v>16.1</v>
          </cell>
          <cell r="AS83">
            <v>90</v>
          </cell>
          <cell r="AT83">
            <v>0.008</v>
          </cell>
          <cell r="AU83">
            <v>7</v>
          </cell>
          <cell r="AV83">
            <v>5.2</v>
          </cell>
          <cell r="AW83">
            <v>2.8</v>
          </cell>
          <cell r="AX83">
            <v>19</v>
          </cell>
          <cell r="AY83">
            <v>-1</v>
          </cell>
          <cell r="AZ83">
            <v>0.09</v>
          </cell>
          <cell r="BA83">
            <v>0.038</v>
          </cell>
          <cell r="BB83">
            <v>0.46</v>
          </cell>
          <cell r="BC83">
            <v>-1</v>
          </cell>
          <cell r="BD83">
            <v>-1</v>
          </cell>
          <cell r="BE83">
            <v>-1</v>
          </cell>
          <cell r="BF83">
            <v>-1</v>
          </cell>
          <cell r="BG83">
            <v>-1</v>
          </cell>
          <cell r="BH83">
            <v>-1</v>
          </cell>
          <cell r="BI83">
            <v>-1</v>
          </cell>
          <cell r="BJ83">
            <v>-1</v>
          </cell>
          <cell r="BK83">
            <v>-1</v>
          </cell>
          <cell r="BL83">
            <v>-1</v>
          </cell>
          <cell r="BM83">
            <v>-1</v>
          </cell>
          <cell r="BN83">
            <v>-1</v>
          </cell>
          <cell r="BO83">
            <v>-1</v>
          </cell>
          <cell r="BP83">
            <v>-1</v>
          </cell>
          <cell r="BQ83">
            <v>-1</v>
          </cell>
          <cell r="BR83">
            <v>-1</v>
          </cell>
          <cell r="BS83">
            <v>21.7</v>
          </cell>
          <cell r="BT83">
            <v>-1</v>
          </cell>
          <cell r="BU83">
            <v>-1</v>
          </cell>
          <cell r="BV83">
            <v>-1</v>
          </cell>
          <cell r="BW83">
            <v>-1</v>
          </cell>
          <cell r="BX83">
            <v>-1</v>
          </cell>
          <cell r="BY83">
            <v>-1</v>
          </cell>
          <cell r="BZ83" t="str">
            <v/>
          </cell>
        </row>
        <row r="84">
          <cell r="B84" t="str">
            <v>皖河口（左岸）</v>
          </cell>
          <cell r="C84" t="str">
            <v>长江流域</v>
          </cell>
          <cell r="D84" t="str">
            <v>安徽省</v>
          </cell>
          <cell r="E84" t="str">
            <v>安庆市</v>
          </cell>
          <cell r="F84" t="str">
            <v>安庆市</v>
          </cell>
          <cell r="G84" t="str">
            <v>东至县</v>
          </cell>
          <cell r="H84" t="str">
            <v>安徽省</v>
          </cell>
          <cell r="I84" t="str">
            <v>安庆市</v>
          </cell>
          <cell r="J84" t="str">
            <v>干流</v>
          </cell>
          <cell r="K84" t="str">
            <v>长江水系</v>
          </cell>
          <cell r="L84" t="str">
            <v>河流</v>
          </cell>
          <cell r="M84" t="str">
            <v>长江</v>
          </cell>
          <cell r="N84">
            <v>14502050481</v>
          </cell>
          <cell r="O84" t="str">
            <v>东海</v>
          </cell>
        </row>
        <row r="84">
          <cell r="S84" t="str">
            <v>长江左岸宿松洲头保留区/长江左岸宿松工业、农业用水区/长江左岸宿松、望江保留区/长江左岸望江工业、农业用水区/长江左岸望江、大观保留区</v>
          </cell>
          <cell r="T84" t="str">
            <v>保留</v>
          </cell>
          <cell r="U84" t="str">
            <v>—</v>
          </cell>
          <cell r="V84">
            <v>116.9954</v>
          </cell>
          <cell r="W84">
            <v>30.4892</v>
          </cell>
          <cell r="X84" t="str">
            <v>十一五,十二五,十三五,十四五</v>
          </cell>
          <cell r="Y84" t="str">
            <v>有</v>
          </cell>
          <cell r="Z84" t="str">
            <v>固定站</v>
          </cell>
          <cell r="AA84">
            <v>2023</v>
          </cell>
          <cell r="AB84">
            <v>8</v>
          </cell>
          <cell r="AC84">
            <v>5</v>
          </cell>
          <cell r="AD84" t="str">
            <v>Ⅱ</v>
          </cell>
          <cell r="AE84" t="str">
            <v>Ⅱ</v>
          </cell>
          <cell r="AF84" t="str">
            <v>Ⅲ</v>
          </cell>
          <cell r="AG84" t="str">
            <v>-</v>
          </cell>
          <cell r="AH84" t="str">
            <v>-</v>
          </cell>
          <cell r="AI84" t="str">
            <v>-</v>
          </cell>
          <cell r="AJ84" t="str">
            <v>溶解氧、总磷</v>
          </cell>
          <cell r="AK84" t="str">
            <v>溶解氧、总磷</v>
          </cell>
          <cell r="AL84" t="str">
            <v>溶解氧</v>
          </cell>
          <cell r="AM84" t="str">
            <v>2023-08-01</v>
          </cell>
          <cell r="AN84">
            <v>-1</v>
          </cell>
          <cell r="AO84">
            <v>29.4</v>
          </cell>
          <cell r="AP84">
            <v>-1</v>
          </cell>
          <cell r="AQ84">
            <v>-1</v>
          </cell>
          <cell r="AR84">
            <v>30.7</v>
          </cell>
          <cell r="AS84">
            <v>-1</v>
          </cell>
          <cell r="AT84">
            <v>-1</v>
          </cell>
          <cell r="AU84">
            <v>7</v>
          </cell>
          <cell r="AV84">
            <v>6.3</v>
          </cell>
          <cell r="AW84">
            <v>1.9</v>
          </cell>
          <cell r="AX84">
            <v>-1</v>
          </cell>
          <cell r="AY84">
            <v>-1</v>
          </cell>
          <cell r="AZ84">
            <v>0.14</v>
          </cell>
          <cell r="BA84">
            <v>0.067</v>
          </cell>
          <cell r="BB84">
            <v>2.6</v>
          </cell>
          <cell r="BC84">
            <v>-1</v>
          </cell>
          <cell r="BD84">
            <v>-1</v>
          </cell>
          <cell r="BE84">
            <v>-1</v>
          </cell>
          <cell r="BF84">
            <v>-1</v>
          </cell>
          <cell r="BG84">
            <v>-1</v>
          </cell>
          <cell r="BH84">
            <v>-1</v>
          </cell>
          <cell r="BI84">
            <v>-1</v>
          </cell>
          <cell r="BJ84">
            <v>-1</v>
          </cell>
          <cell r="BK84">
            <v>-1</v>
          </cell>
          <cell r="BL84">
            <v>-1</v>
          </cell>
          <cell r="BM84">
            <v>-1</v>
          </cell>
          <cell r="BN84">
            <v>-1</v>
          </cell>
          <cell r="BO84">
            <v>-1</v>
          </cell>
          <cell r="BP84">
            <v>-1</v>
          </cell>
          <cell r="BQ84">
            <v>-1</v>
          </cell>
          <cell r="BR84">
            <v>-1</v>
          </cell>
          <cell r="BS84">
            <v>81.4</v>
          </cell>
          <cell r="BT84">
            <v>-1</v>
          </cell>
          <cell r="BU84">
            <v>-1</v>
          </cell>
          <cell r="BV84">
            <v>-1</v>
          </cell>
          <cell r="BW84">
            <v>-1</v>
          </cell>
          <cell r="BX84">
            <v>-1</v>
          </cell>
          <cell r="BY84">
            <v>-1</v>
          </cell>
          <cell r="BZ84" t="str">
            <v/>
          </cell>
        </row>
        <row r="85">
          <cell r="B85" t="str">
            <v>前江口（左岸）</v>
          </cell>
          <cell r="C85" t="str">
            <v>长江流域</v>
          </cell>
          <cell r="D85" t="str">
            <v>安徽省</v>
          </cell>
          <cell r="E85" t="str">
            <v>安庆市</v>
          </cell>
          <cell r="F85" t="str">
            <v>安庆市</v>
          </cell>
          <cell r="G85" t="str">
            <v>大观区、迎江区、东至县、贵池区</v>
          </cell>
          <cell r="H85" t="str">
            <v>安徽省</v>
          </cell>
          <cell r="I85" t="str">
            <v>安庆市</v>
          </cell>
          <cell r="J85" t="str">
            <v>干流</v>
          </cell>
          <cell r="K85" t="str">
            <v>长江水系</v>
          </cell>
          <cell r="L85" t="str">
            <v>河流</v>
          </cell>
          <cell r="M85" t="str">
            <v>长江</v>
          </cell>
          <cell r="N85">
            <v>14502050481</v>
          </cell>
          <cell r="O85" t="str">
            <v>东海</v>
          </cell>
        </row>
        <row r="85">
          <cell r="S85" t="str">
            <v>长江左岸安庆饮用水源区/长江左岸安庆工业、景观娱乐用水区</v>
          </cell>
          <cell r="T85" t="str">
            <v>保留</v>
          </cell>
          <cell r="U85" t="str">
            <v>—</v>
          </cell>
          <cell r="V85">
            <v>117.2387</v>
          </cell>
          <cell r="W85">
            <v>30.5734</v>
          </cell>
          <cell r="X85" t="str">
            <v>十一五,十二五,十三五,十四五</v>
          </cell>
          <cell r="Y85" t="str">
            <v>有</v>
          </cell>
          <cell r="Z85" t="str">
            <v>固定站</v>
          </cell>
          <cell r="AA85">
            <v>2023</v>
          </cell>
          <cell r="AB85">
            <v>8</v>
          </cell>
          <cell r="AC85">
            <v>5</v>
          </cell>
          <cell r="AD85" t="str">
            <v>Ⅱ</v>
          </cell>
          <cell r="AE85" t="str">
            <v>Ⅱ</v>
          </cell>
          <cell r="AF85" t="str">
            <v>Ⅱ</v>
          </cell>
          <cell r="AG85" t="str">
            <v>-</v>
          </cell>
          <cell r="AH85" t="str">
            <v>-</v>
          </cell>
          <cell r="AI85" t="str">
            <v>-</v>
          </cell>
          <cell r="AJ85" t="str">
            <v>溶解氧、高锰酸盐指数、总磷</v>
          </cell>
          <cell r="AK85" t="str">
            <v>溶解氧、高锰酸盐指数、总磷</v>
          </cell>
          <cell r="AL85" t="str">
            <v>溶解氧、总磷</v>
          </cell>
          <cell r="AM85" t="str">
            <v>2023-08-01</v>
          </cell>
          <cell r="AN85">
            <v>-1</v>
          </cell>
          <cell r="AO85">
            <v>30.3</v>
          </cell>
          <cell r="AP85">
            <v>-1</v>
          </cell>
          <cell r="AQ85">
            <v>-1</v>
          </cell>
          <cell r="AR85">
            <v>32.9</v>
          </cell>
          <cell r="AS85">
            <v>-1</v>
          </cell>
          <cell r="AT85">
            <v>-1</v>
          </cell>
          <cell r="AU85">
            <v>8</v>
          </cell>
          <cell r="AV85">
            <v>6.4</v>
          </cell>
          <cell r="AW85">
            <v>2.2</v>
          </cell>
          <cell r="AX85">
            <v>-1</v>
          </cell>
          <cell r="AY85">
            <v>-1</v>
          </cell>
          <cell r="AZ85">
            <v>0.05</v>
          </cell>
          <cell r="BA85">
            <v>0.063</v>
          </cell>
          <cell r="BB85">
            <v>1.69</v>
          </cell>
          <cell r="BC85">
            <v>-1</v>
          </cell>
          <cell r="BD85">
            <v>-1</v>
          </cell>
          <cell r="BE85">
            <v>-1</v>
          </cell>
          <cell r="BF85">
            <v>-1</v>
          </cell>
          <cell r="BG85">
            <v>-1</v>
          </cell>
          <cell r="BH85">
            <v>-1</v>
          </cell>
          <cell r="BI85">
            <v>-1</v>
          </cell>
          <cell r="BJ85">
            <v>-1</v>
          </cell>
          <cell r="BK85">
            <v>-1</v>
          </cell>
          <cell r="BL85">
            <v>-1</v>
          </cell>
          <cell r="BM85">
            <v>-1</v>
          </cell>
          <cell r="BN85">
            <v>-1</v>
          </cell>
          <cell r="BO85">
            <v>-1</v>
          </cell>
          <cell r="BP85">
            <v>-1</v>
          </cell>
          <cell r="BQ85">
            <v>-1</v>
          </cell>
          <cell r="BR85">
            <v>-1</v>
          </cell>
          <cell r="BS85">
            <v>43.6</v>
          </cell>
          <cell r="BT85">
            <v>-1</v>
          </cell>
          <cell r="BU85">
            <v>-1</v>
          </cell>
          <cell r="BV85">
            <v>-1</v>
          </cell>
          <cell r="BW85">
            <v>-1</v>
          </cell>
          <cell r="BX85">
            <v>-1</v>
          </cell>
          <cell r="BY85">
            <v>-1</v>
          </cell>
          <cell r="BZ85" t="str">
            <v/>
          </cell>
        </row>
        <row r="86">
          <cell r="B86" t="str">
            <v>花亭湖坝前</v>
          </cell>
          <cell r="C86" t="str">
            <v>长江流域</v>
          </cell>
          <cell r="D86" t="str">
            <v>安徽省</v>
          </cell>
          <cell r="E86" t="str">
            <v>安庆市</v>
          </cell>
          <cell r="F86" t="str">
            <v>安庆市</v>
          </cell>
          <cell r="G86" t="str">
            <v>太湖县、岳西县</v>
          </cell>
          <cell r="H86" t="str">
            <v>安徽省</v>
          </cell>
          <cell r="I86" t="str">
            <v>安庆市</v>
          </cell>
          <cell r="J86" t="str">
            <v>水库</v>
          </cell>
          <cell r="K86" t="str">
            <v>长江水系</v>
          </cell>
          <cell r="L86" t="str">
            <v>湖库</v>
          </cell>
          <cell r="M86" t="str">
            <v>花亭湖</v>
          </cell>
          <cell r="N86">
            <v>14502050403</v>
          </cell>
          <cell r="O86" t="str">
            <v>-</v>
          </cell>
        </row>
        <row r="86">
          <cell r="S86" t="str">
            <v>皖河花凉亭水库太湖源头水保护区</v>
          </cell>
          <cell r="T86" t="str">
            <v>保留</v>
          </cell>
          <cell r="U86" t="str">
            <v>—</v>
          </cell>
          <cell r="V86">
            <v>116.2428</v>
          </cell>
          <cell r="W86">
            <v>30.4667</v>
          </cell>
          <cell r="X86" t="str">
            <v>十三五,十四五</v>
          </cell>
          <cell r="Y86" t="str">
            <v>有</v>
          </cell>
          <cell r="Z86" t="str">
            <v>固定站</v>
          </cell>
          <cell r="AA86">
            <v>2023</v>
          </cell>
          <cell r="AB86">
            <v>8</v>
          </cell>
          <cell r="AC86">
            <v>6</v>
          </cell>
          <cell r="AD86" t="str">
            <v>Ⅱ</v>
          </cell>
          <cell r="AE86" t="str">
            <v>Ⅱ</v>
          </cell>
          <cell r="AF86" t="str">
            <v>Ⅱ</v>
          </cell>
          <cell r="AG86" t="str">
            <v>-</v>
          </cell>
          <cell r="AH86" t="str">
            <v>-</v>
          </cell>
          <cell r="AI86" t="str">
            <v>-</v>
          </cell>
          <cell r="AJ86" t="str">
            <v>高锰酸盐指数、总磷</v>
          </cell>
          <cell r="AK86" t="str">
            <v>高锰酸盐指数、总磷</v>
          </cell>
          <cell r="AL86" t="str">
            <v>高锰酸盐指数</v>
          </cell>
          <cell r="AM86" t="str">
            <v>2023-08-08</v>
          </cell>
          <cell r="AN86">
            <v>-1</v>
          </cell>
          <cell r="AO86">
            <v>31.8</v>
          </cell>
          <cell r="AP86">
            <v>-1</v>
          </cell>
          <cell r="AQ86">
            <v>-1</v>
          </cell>
          <cell r="AR86">
            <v>11.3</v>
          </cell>
          <cell r="AS86">
            <v>378</v>
          </cell>
          <cell r="AT86">
            <v>0.017</v>
          </cell>
          <cell r="AU86">
            <v>9</v>
          </cell>
          <cell r="AV86">
            <v>8.8</v>
          </cell>
          <cell r="AW86">
            <v>3.2</v>
          </cell>
          <cell r="AX86">
            <v>12.5</v>
          </cell>
          <cell r="AY86">
            <v>-1</v>
          </cell>
          <cell r="AZ86">
            <v>0.02</v>
          </cell>
          <cell r="BA86">
            <v>0.013</v>
          </cell>
          <cell r="BB86">
            <v>0.34</v>
          </cell>
          <cell r="BC86">
            <v>-1</v>
          </cell>
          <cell r="BD86">
            <v>-1</v>
          </cell>
          <cell r="BE86">
            <v>-1</v>
          </cell>
          <cell r="BF86">
            <v>-1</v>
          </cell>
          <cell r="BG86">
            <v>-1</v>
          </cell>
          <cell r="BH86">
            <v>-1</v>
          </cell>
          <cell r="BI86">
            <v>-1</v>
          </cell>
          <cell r="BJ86">
            <v>-1</v>
          </cell>
          <cell r="BK86">
            <v>-1</v>
          </cell>
          <cell r="BL86">
            <v>-1</v>
          </cell>
          <cell r="BM86">
            <v>-1</v>
          </cell>
          <cell r="BN86">
            <v>-1</v>
          </cell>
          <cell r="BO86">
            <v>-1</v>
          </cell>
          <cell r="BP86">
            <v>-1</v>
          </cell>
          <cell r="BQ86">
            <v>-1</v>
          </cell>
          <cell r="BR86">
            <v>-1</v>
          </cell>
          <cell r="BS86">
            <v>1.2</v>
          </cell>
          <cell r="BT86">
            <v>-1</v>
          </cell>
          <cell r="BU86">
            <v>-1</v>
          </cell>
          <cell r="BV86">
            <v>-1</v>
          </cell>
          <cell r="BW86">
            <v>-1</v>
          </cell>
          <cell r="BX86">
            <v>-1</v>
          </cell>
          <cell r="BY86">
            <v>-1</v>
          </cell>
          <cell r="BZ86" t="str">
            <v/>
          </cell>
        </row>
        <row r="87">
          <cell r="B87" t="str">
            <v>华阳河入江口</v>
          </cell>
          <cell r="C87" t="str">
            <v>长江流域</v>
          </cell>
          <cell r="D87" t="str">
            <v>安徽省</v>
          </cell>
          <cell r="E87" t="str">
            <v>安庆市</v>
          </cell>
          <cell r="F87" t="str">
            <v>安庆市</v>
          </cell>
          <cell r="G87" t="str">
            <v>望江县</v>
          </cell>
          <cell r="H87" t="str">
            <v>安徽省</v>
          </cell>
          <cell r="I87" t="str">
            <v>安庆市</v>
          </cell>
          <cell r="J87" t="str">
            <v>一级</v>
          </cell>
          <cell r="K87" t="str">
            <v>长江水系</v>
          </cell>
          <cell r="L87" t="str">
            <v>河流</v>
          </cell>
          <cell r="M87" t="str">
            <v>华阳河</v>
          </cell>
          <cell r="N87">
            <v>14502050066</v>
          </cell>
          <cell r="O87" t="str">
            <v>长江</v>
          </cell>
        </row>
        <row r="87">
          <cell r="S87" t="str">
            <v/>
          </cell>
          <cell r="T87" t="str">
            <v>保留</v>
          </cell>
          <cell r="U87" t="str">
            <v>入河口</v>
          </cell>
          <cell r="V87">
            <v>116.7468</v>
          </cell>
          <cell r="W87">
            <v>30.0885</v>
          </cell>
          <cell r="X87" t="str">
            <v>十三五,十四五</v>
          </cell>
          <cell r="Y87" t="str">
            <v>有</v>
          </cell>
          <cell r="Z87" t="str">
            <v>固定站</v>
          </cell>
          <cell r="AA87">
            <v>2023</v>
          </cell>
          <cell r="AB87">
            <v>8</v>
          </cell>
          <cell r="AC87">
            <v>6</v>
          </cell>
          <cell r="AD87" t="str">
            <v>Ⅳ</v>
          </cell>
          <cell r="AE87" t="str">
            <v>Ⅳ</v>
          </cell>
          <cell r="AF87" t="str">
            <v>Ⅲ</v>
          </cell>
          <cell r="AG87" t="str">
            <v>溶解氧</v>
          </cell>
          <cell r="AH87" t="str">
            <v>化学需氧量（0.08）</v>
          </cell>
          <cell r="AI87" t="str">
            <v>-</v>
          </cell>
          <cell r="AJ87" t="str">
            <v>溶解氧</v>
          </cell>
          <cell r="AK87" t="str">
            <v>化学需氧量</v>
          </cell>
          <cell r="AL87" t="str">
            <v>溶解氧</v>
          </cell>
          <cell r="AM87" t="str">
            <v>2023-08-07</v>
          </cell>
          <cell r="AN87">
            <v>-1</v>
          </cell>
          <cell r="AO87">
            <v>29.9</v>
          </cell>
          <cell r="AP87">
            <v>-1</v>
          </cell>
          <cell r="AQ87">
            <v>-1</v>
          </cell>
          <cell r="AR87">
            <v>24.5</v>
          </cell>
          <cell r="AS87">
            <v>-1</v>
          </cell>
          <cell r="AT87">
            <v>-1</v>
          </cell>
          <cell r="AU87">
            <v>7</v>
          </cell>
          <cell r="AV87">
            <v>4.3</v>
          </cell>
          <cell r="AW87">
            <v>2.5</v>
          </cell>
          <cell r="AX87">
            <v>15.8</v>
          </cell>
          <cell r="AY87">
            <v>-1</v>
          </cell>
          <cell r="AZ87">
            <v>0.03</v>
          </cell>
          <cell r="BA87">
            <v>0.035</v>
          </cell>
          <cell r="BB87">
            <v>0.54</v>
          </cell>
          <cell r="BC87">
            <v>-1</v>
          </cell>
          <cell r="BD87">
            <v>-1</v>
          </cell>
          <cell r="BE87">
            <v>-1</v>
          </cell>
          <cell r="BF87">
            <v>-1</v>
          </cell>
          <cell r="BG87">
            <v>-1</v>
          </cell>
          <cell r="BH87">
            <v>-1</v>
          </cell>
          <cell r="BI87">
            <v>-1</v>
          </cell>
          <cell r="BJ87">
            <v>-1</v>
          </cell>
          <cell r="BK87">
            <v>-1</v>
          </cell>
          <cell r="BL87">
            <v>-1</v>
          </cell>
          <cell r="BM87">
            <v>-1</v>
          </cell>
          <cell r="BN87">
            <v>-1</v>
          </cell>
          <cell r="BO87">
            <v>-1</v>
          </cell>
          <cell r="BP87">
            <v>-1</v>
          </cell>
          <cell r="BQ87">
            <v>-1</v>
          </cell>
          <cell r="BR87">
            <v>-1</v>
          </cell>
          <cell r="BS87">
            <v>25.9</v>
          </cell>
          <cell r="BT87">
            <v>-1</v>
          </cell>
          <cell r="BU87">
            <v>-1</v>
          </cell>
          <cell r="BV87">
            <v>-1</v>
          </cell>
          <cell r="BW87">
            <v>-1</v>
          </cell>
          <cell r="BX87">
            <v>-1</v>
          </cell>
          <cell r="BY87">
            <v>-1</v>
          </cell>
          <cell r="BZ87" t="str">
            <v/>
          </cell>
        </row>
        <row r="88">
          <cell r="B88" t="str">
            <v>大官湖</v>
          </cell>
          <cell r="C88" t="str">
            <v>长江流域</v>
          </cell>
          <cell r="D88" t="str">
            <v>安徽省</v>
          </cell>
          <cell r="E88" t="str">
            <v>安庆市</v>
          </cell>
          <cell r="F88" t="str">
            <v>安庆市</v>
          </cell>
          <cell r="G88" t="str">
            <v>宿松县</v>
          </cell>
          <cell r="H88" t="str">
            <v>安徽省</v>
          </cell>
          <cell r="I88" t="str">
            <v>安庆市</v>
          </cell>
          <cell r="J88" t="str">
            <v>湖泊</v>
          </cell>
          <cell r="K88" t="str">
            <v>长江水系</v>
          </cell>
          <cell r="L88" t="str">
            <v>湖库</v>
          </cell>
          <cell r="M88" t="str">
            <v>黄大湖</v>
          </cell>
          <cell r="N88">
            <v>14502050521</v>
          </cell>
          <cell r="O88" t="str">
            <v>-</v>
          </cell>
        </row>
        <row r="88">
          <cell r="S88" t="str">
            <v>华阳河湖群宿松自然保护区</v>
          </cell>
          <cell r="T88" t="str">
            <v>保留</v>
          </cell>
          <cell r="U88" t="str">
            <v>—</v>
          </cell>
          <cell r="V88">
            <v>116.3684</v>
          </cell>
          <cell r="W88">
            <v>30.0257</v>
          </cell>
          <cell r="X88" t="str">
            <v>十三五,十四五</v>
          </cell>
          <cell r="Y88" t="str">
            <v>有</v>
          </cell>
          <cell r="Z88" t="str">
            <v>浮船站</v>
          </cell>
          <cell r="AA88">
            <v>2023</v>
          </cell>
          <cell r="AB88">
            <v>8</v>
          </cell>
          <cell r="AC88">
            <v>6</v>
          </cell>
          <cell r="AD88" t="str">
            <v>Ⅳ</v>
          </cell>
          <cell r="AE88" t="str">
            <v>Ⅲ</v>
          </cell>
          <cell r="AF88" t="str">
            <v>Ⅲ</v>
          </cell>
          <cell r="AG88" t="str">
            <v>溶解氧</v>
          </cell>
          <cell r="AH88" t="str">
            <v>-</v>
          </cell>
          <cell r="AI88" t="str">
            <v>-</v>
          </cell>
          <cell r="AJ88" t="str">
            <v>溶解氧</v>
          </cell>
          <cell r="AK88" t="str">
            <v>溶解氧、高锰酸盐指数</v>
          </cell>
          <cell r="AL88" t="str">
            <v>溶解氧</v>
          </cell>
          <cell r="AM88" t="str">
            <v>2023-08-20</v>
          </cell>
          <cell r="AN88">
            <v>-1</v>
          </cell>
          <cell r="AO88">
            <v>29.3</v>
          </cell>
          <cell r="AP88">
            <v>-1</v>
          </cell>
          <cell r="AQ88">
            <v>-1</v>
          </cell>
          <cell r="AR88">
            <v>26.4</v>
          </cell>
          <cell r="AS88">
            <v>80</v>
          </cell>
          <cell r="AT88">
            <v>0.001</v>
          </cell>
          <cell r="AU88">
            <v>7</v>
          </cell>
          <cell r="AV88">
            <v>4.1</v>
          </cell>
          <cell r="AW88">
            <v>4.5</v>
          </cell>
          <cell r="AX88">
            <v>12.5</v>
          </cell>
          <cell r="AY88">
            <v>-1</v>
          </cell>
          <cell r="AZ88">
            <v>0.03</v>
          </cell>
          <cell r="BA88">
            <v>0.017</v>
          </cell>
          <cell r="BB88">
            <v>0.2</v>
          </cell>
          <cell r="BC88">
            <v>-1</v>
          </cell>
          <cell r="BD88">
            <v>-1</v>
          </cell>
          <cell r="BE88">
            <v>-1</v>
          </cell>
          <cell r="BF88">
            <v>-1</v>
          </cell>
          <cell r="BG88">
            <v>-1</v>
          </cell>
          <cell r="BH88">
            <v>-1</v>
          </cell>
          <cell r="BI88">
            <v>-1</v>
          </cell>
          <cell r="BJ88">
            <v>-1</v>
          </cell>
          <cell r="BK88">
            <v>-1</v>
          </cell>
          <cell r="BL88">
            <v>-1</v>
          </cell>
          <cell r="BM88">
            <v>-1</v>
          </cell>
          <cell r="BN88">
            <v>-1</v>
          </cell>
          <cell r="BO88">
            <v>-1</v>
          </cell>
          <cell r="BP88">
            <v>-1</v>
          </cell>
          <cell r="BQ88">
            <v>-1</v>
          </cell>
          <cell r="BR88">
            <v>-1</v>
          </cell>
          <cell r="BS88">
            <v>6.9</v>
          </cell>
          <cell r="BT88">
            <v>-1</v>
          </cell>
          <cell r="BU88">
            <v>-1</v>
          </cell>
          <cell r="BV88">
            <v>-1</v>
          </cell>
          <cell r="BW88">
            <v>-1</v>
          </cell>
          <cell r="BX88">
            <v>-1</v>
          </cell>
          <cell r="BY88">
            <v>-1</v>
          </cell>
          <cell r="BZ88" t="str">
            <v/>
          </cell>
        </row>
        <row r="89">
          <cell r="B89" t="str">
            <v>黄湖</v>
          </cell>
          <cell r="C89" t="str">
            <v>长江流域</v>
          </cell>
          <cell r="D89" t="str">
            <v>安徽省</v>
          </cell>
          <cell r="E89" t="str">
            <v>安庆市</v>
          </cell>
          <cell r="F89" t="str">
            <v>安庆市</v>
          </cell>
          <cell r="G89" t="str">
            <v>宿松县</v>
          </cell>
          <cell r="H89" t="str">
            <v>安徽省</v>
          </cell>
          <cell r="I89" t="str">
            <v>安庆市</v>
          </cell>
          <cell r="J89" t="str">
            <v>湖泊</v>
          </cell>
          <cell r="K89" t="str">
            <v>长江水系</v>
          </cell>
          <cell r="L89" t="str">
            <v>湖库</v>
          </cell>
          <cell r="M89" t="str">
            <v>黄大湖</v>
          </cell>
          <cell r="N89">
            <v>14502050521</v>
          </cell>
          <cell r="O89" t="str">
            <v>-</v>
          </cell>
        </row>
        <row r="89">
          <cell r="S89" t="str">
            <v>华阳河湖群宿松自然保护区</v>
          </cell>
          <cell r="T89" t="str">
            <v>保留</v>
          </cell>
          <cell r="U89" t="str">
            <v>—</v>
          </cell>
          <cell r="V89">
            <v>116.4179</v>
          </cell>
          <cell r="W89">
            <v>30.0008</v>
          </cell>
          <cell r="X89" t="str">
            <v>十三五,十四五</v>
          </cell>
          <cell r="Y89" t="str">
            <v>有</v>
          </cell>
          <cell r="Z89" t="str">
            <v>浮船站</v>
          </cell>
          <cell r="AA89">
            <v>2023</v>
          </cell>
          <cell r="AB89">
            <v>8</v>
          </cell>
          <cell r="AC89">
            <v>6</v>
          </cell>
          <cell r="AD89" t="str">
            <v>Ⅳ</v>
          </cell>
          <cell r="AE89" t="str">
            <v>Ⅱ</v>
          </cell>
          <cell r="AF89" t="str">
            <v>Ⅲ</v>
          </cell>
          <cell r="AG89" t="str">
            <v>溶解氧</v>
          </cell>
          <cell r="AH89" t="str">
            <v>-</v>
          </cell>
          <cell r="AI89" t="str">
            <v>-</v>
          </cell>
          <cell r="AJ89" t="str">
            <v>溶解氧</v>
          </cell>
          <cell r="AK89" t="str">
            <v>溶解氧、高锰酸盐指数、总磷</v>
          </cell>
          <cell r="AL89" t="str">
            <v>总磷</v>
          </cell>
          <cell r="AM89" t="str">
            <v>2023-08-20</v>
          </cell>
          <cell r="AN89">
            <v>-1</v>
          </cell>
          <cell r="AO89">
            <v>30.5</v>
          </cell>
          <cell r="AP89">
            <v>-1</v>
          </cell>
          <cell r="AQ89">
            <v>-1</v>
          </cell>
          <cell r="AR89">
            <v>23.4</v>
          </cell>
          <cell r="AS89">
            <v>120</v>
          </cell>
          <cell r="AT89">
            <v>0.001</v>
          </cell>
          <cell r="AU89">
            <v>7</v>
          </cell>
          <cell r="AV89">
            <v>4.8</v>
          </cell>
          <cell r="AW89">
            <v>3.9</v>
          </cell>
          <cell r="AX89">
            <v>12.5</v>
          </cell>
          <cell r="AY89">
            <v>-1</v>
          </cell>
          <cell r="AZ89">
            <v>0.02</v>
          </cell>
          <cell r="BA89">
            <v>0.015</v>
          </cell>
          <cell r="BB89">
            <v>0.27</v>
          </cell>
          <cell r="BC89">
            <v>-1</v>
          </cell>
          <cell r="BD89">
            <v>-1</v>
          </cell>
          <cell r="BE89">
            <v>-1</v>
          </cell>
          <cell r="BF89">
            <v>-1</v>
          </cell>
          <cell r="BG89">
            <v>-1</v>
          </cell>
          <cell r="BH89">
            <v>-1</v>
          </cell>
          <cell r="BI89">
            <v>-1</v>
          </cell>
          <cell r="BJ89">
            <v>-1</v>
          </cell>
          <cell r="BK89">
            <v>-1</v>
          </cell>
          <cell r="BL89">
            <v>-1</v>
          </cell>
          <cell r="BM89">
            <v>-1</v>
          </cell>
          <cell r="BN89">
            <v>-1</v>
          </cell>
          <cell r="BO89">
            <v>-1</v>
          </cell>
          <cell r="BP89">
            <v>-1</v>
          </cell>
          <cell r="BQ89">
            <v>-1</v>
          </cell>
          <cell r="BR89">
            <v>-1</v>
          </cell>
          <cell r="BS89">
            <v>2.9</v>
          </cell>
          <cell r="BT89">
            <v>-1</v>
          </cell>
          <cell r="BU89">
            <v>-1</v>
          </cell>
          <cell r="BV89">
            <v>-1</v>
          </cell>
          <cell r="BW89">
            <v>-1</v>
          </cell>
          <cell r="BX89">
            <v>-1</v>
          </cell>
          <cell r="BY89">
            <v>-1</v>
          </cell>
          <cell r="BZ89" t="str">
            <v/>
          </cell>
        </row>
        <row r="90">
          <cell r="B90" t="str">
            <v>水厂取水口</v>
          </cell>
          <cell r="C90" t="str">
            <v>长江流域</v>
          </cell>
          <cell r="D90" t="str">
            <v>安徽省</v>
          </cell>
          <cell r="E90" t="str">
            <v>安庆市</v>
          </cell>
          <cell r="F90" t="str">
            <v>安庆市</v>
          </cell>
          <cell r="G90" t="str">
            <v>潜山市</v>
          </cell>
          <cell r="H90" t="str">
            <v>安徽省</v>
          </cell>
          <cell r="I90" t="str">
            <v>安庆市</v>
          </cell>
          <cell r="J90" t="str">
            <v>二级</v>
          </cell>
          <cell r="K90" t="str">
            <v>长江水系</v>
          </cell>
          <cell r="L90" t="str">
            <v>河流</v>
          </cell>
          <cell r="M90" t="str">
            <v>潜水</v>
          </cell>
          <cell r="N90">
            <v>14502050318</v>
          </cell>
          <cell r="O90" t="str">
            <v>皖河</v>
          </cell>
        </row>
        <row r="90">
          <cell r="S90" t="str">
            <v/>
          </cell>
          <cell r="T90" t="str">
            <v>保留</v>
          </cell>
          <cell r="U90" t="str">
            <v>—</v>
          </cell>
          <cell r="V90">
            <v>116.551</v>
          </cell>
          <cell r="W90">
            <v>30.6364</v>
          </cell>
          <cell r="X90" t="str">
            <v>十三五,十四五</v>
          </cell>
          <cell r="Y90" t="str">
            <v>有</v>
          </cell>
          <cell r="Z90" t="str">
            <v>固定站</v>
          </cell>
          <cell r="AA90">
            <v>2023</v>
          </cell>
          <cell r="AB90">
            <v>8</v>
          </cell>
          <cell r="AC90">
            <v>5</v>
          </cell>
          <cell r="AD90" t="str">
            <v>Ⅱ</v>
          </cell>
          <cell r="AE90" t="str">
            <v>Ⅱ</v>
          </cell>
          <cell r="AF90" t="str">
            <v>Ⅱ</v>
          </cell>
          <cell r="AG90" t="str">
            <v>-</v>
          </cell>
          <cell r="AH90" t="str">
            <v>-</v>
          </cell>
          <cell r="AI90" t="str">
            <v>-</v>
          </cell>
          <cell r="AJ90" t="str">
            <v>总磷</v>
          </cell>
          <cell r="AK90" t="str">
            <v>总磷</v>
          </cell>
          <cell r="AL90" t="str">
            <v>总磷</v>
          </cell>
          <cell r="AM90" t="str">
            <v>2023-08-01</v>
          </cell>
          <cell r="AN90">
            <v>-1</v>
          </cell>
          <cell r="AO90">
            <v>30.3</v>
          </cell>
          <cell r="AP90">
            <v>-1</v>
          </cell>
          <cell r="AQ90">
            <v>-1</v>
          </cell>
          <cell r="AR90">
            <v>11.1</v>
          </cell>
          <cell r="AS90">
            <v>-1</v>
          </cell>
          <cell r="AT90">
            <v>-1</v>
          </cell>
          <cell r="AU90">
            <v>8</v>
          </cell>
          <cell r="AV90">
            <v>9.1</v>
          </cell>
          <cell r="AW90">
            <v>1.3</v>
          </cell>
          <cell r="AX90">
            <v>-1</v>
          </cell>
          <cell r="AY90">
            <v>-1</v>
          </cell>
          <cell r="AZ90">
            <v>0.03</v>
          </cell>
          <cell r="BA90">
            <v>0.03</v>
          </cell>
          <cell r="BB90">
            <v>0.87</v>
          </cell>
          <cell r="BC90">
            <v>-1</v>
          </cell>
          <cell r="BD90">
            <v>-1</v>
          </cell>
          <cell r="BE90">
            <v>-1</v>
          </cell>
          <cell r="BF90">
            <v>-1</v>
          </cell>
          <cell r="BG90">
            <v>-1</v>
          </cell>
          <cell r="BH90">
            <v>-1</v>
          </cell>
          <cell r="BI90">
            <v>-1</v>
          </cell>
          <cell r="BJ90">
            <v>-1</v>
          </cell>
          <cell r="BK90">
            <v>-1</v>
          </cell>
          <cell r="BL90">
            <v>-1</v>
          </cell>
          <cell r="BM90">
            <v>-1</v>
          </cell>
          <cell r="BN90">
            <v>-1</v>
          </cell>
          <cell r="BO90">
            <v>-1</v>
          </cell>
          <cell r="BP90">
            <v>-1</v>
          </cell>
          <cell r="BQ90">
            <v>-1</v>
          </cell>
          <cell r="BR90">
            <v>-1</v>
          </cell>
          <cell r="BS90">
            <v>11.4</v>
          </cell>
          <cell r="BT90">
            <v>-1</v>
          </cell>
          <cell r="BU90">
            <v>-1</v>
          </cell>
          <cell r="BV90">
            <v>-1</v>
          </cell>
          <cell r="BW90">
            <v>-1</v>
          </cell>
          <cell r="BX90">
            <v>-1</v>
          </cell>
          <cell r="BY90">
            <v>-1</v>
          </cell>
          <cell r="BZ90" t="str">
            <v/>
          </cell>
        </row>
        <row r="91">
          <cell r="B91" t="str">
            <v>皖河大桥</v>
          </cell>
          <cell r="C91" t="str">
            <v>长江流域</v>
          </cell>
          <cell r="D91" t="str">
            <v>安徽省</v>
          </cell>
          <cell r="E91" t="str">
            <v>安庆市</v>
          </cell>
          <cell r="F91" t="str">
            <v>安庆市</v>
          </cell>
          <cell r="G91" t="str">
            <v>大观区、怀宁县、潜山市、太湖县、宜秀区、郊区</v>
          </cell>
          <cell r="H91" t="str">
            <v>安徽省</v>
          </cell>
          <cell r="I91" t="str">
            <v>安庆市</v>
          </cell>
          <cell r="J91" t="str">
            <v>一级</v>
          </cell>
          <cell r="K91" t="str">
            <v>长江水系</v>
          </cell>
          <cell r="L91" t="str">
            <v>河流</v>
          </cell>
          <cell r="M91" t="str">
            <v>皖河</v>
          </cell>
          <cell r="N91">
            <v>14502050356</v>
          </cell>
          <cell r="O91" t="str">
            <v>长江</v>
          </cell>
        </row>
        <row r="91">
          <cell r="S91" t="str">
            <v>八里湖颍上自然保护区/皖河太湖怀宁保留区</v>
          </cell>
          <cell r="T91" t="str">
            <v>保留</v>
          </cell>
          <cell r="U91" t="str">
            <v>—</v>
          </cell>
          <cell r="V91">
            <v>116.9966</v>
          </cell>
          <cell r="W91">
            <v>30.5104</v>
          </cell>
          <cell r="X91" t="str">
            <v>十三五,十四五</v>
          </cell>
          <cell r="Y91" t="str">
            <v>有</v>
          </cell>
          <cell r="Z91" t="str">
            <v>固定站</v>
          </cell>
          <cell r="AA91">
            <v>2023</v>
          </cell>
          <cell r="AB91">
            <v>8</v>
          </cell>
          <cell r="AC91">
            <v>5</v>
          </cell>
          <cell r="AD91" t="str">
            <v>Ⅱ</v>
          </cell>
          <cell r="AE91" t="str">
            <v>Ⅱ</v>
          </cell>
          <cell r="AF91" t="str">
            <v>Ⅲ</v>
          </cell>
          <cell r="AG91" t="str">
            <v>-</v>
          </cell>
          <cell r="AH91" t="str">
            <v>-</v>
          </cell>
          <cell r="AI91" t="str">
            <v>-</v>
          </cell>
          <cell r="AJ91" t="str">
            <v>溶解氧、高锰酸盐指数、总磷</v>
          </cell>
          <cell r="AK91" t="str">
            <v>溶解氧、高锰酸盐指数、总磷</v>
          </cell>
          <cell r="AL91" t="str">
            <v>溶解氧</v>
          </cell>
          <cell r="AM91" t="str">
            <v>2023-08-01</v>
          </cell>
          <cell r="AN91">
            <v>-1</v>
          </cell>
          <cell r="AO91">
            <v>30</v>
          </cell>
          <cell r="AP91">
            <v>-1</v>
          </cell>
          <cell r="AQ91">
            <v>-1</v>
          </cell>
          <cell r="AR91">
            <v>15.8</v>
          </cell>
          <cell r="AS91">
            <v>-1</v>
          </cell>
          <cell r="AT91">
            <v>-1</v>
          </cell>
          <cell r="AU91">
            <v>7</v>
          </cell>
          <cell r="AV91">
            <v>6.9</v>
          </cell>
          <cell r="AW91">
            <v>3.1</v>
          </cell>
          <cell r="AX91">
            <v>-1</v>
          </cell>
          <cell r="AY91">
            <v>-1</v>
          </cell>
          <cell r="AZ91">
            <v>0.07</v>
          </cell>
          <cell r="BA91">
            <v>0.058</v>
          </cell>
          <cell r="BB91">
            <v>1.2</v>
          </cell>
          <cell r="BC91">
            <v>-1</v>
          </cell>
          <cell r="BD91">
            <v>-1</v>
          </cell>
          <cell r="BE91">
            <v>-1</v>
          </cell>
          <cell r="BF91">
            <v>-1</v>
          </cell>
          <cell r="BG91">
            <v>-1</v>
          </cell>
          <cell r="BH91">
            <v>-1</v>
          </cell>
          <cell r="BI91">
            <v>-1</v>
          </cell>
          <cell r="BJ91">
            <v>-1</v>
          </cell>
          <cell r="BK91">
            <v>-1</v>
          </cell>
          <cell r="BL91">
            <v>-1</v>
          </cell>
          <cell r="BM91">
            <v>-1</v>
          </cell>
          <cell r="BN91">
            <v>-1</v>
          </cell>
          <cell r="BO91">
            <v>-1</v>
          </cell>
          <cell r="BP91">
            <v>-1</v>
          </cell>
          <cell r="BQ91">
            <v>-1</v>
          </cell>
          <cell r="BR91">
            <v>-1</v>
          </cell>
          <cell r="BS91">
            <v>57.4</v>
          </cell>
          <cell r="BT91">
            <v>-1</v>
          </cell>
          <cell r="BU91">
            <v>-1</v>
          </cell>
          <cell r="BV91">
            <v>-1</v>
          </cell>
          <cell r="BW91">
            <v>-1</v>
          </cell>
          <cell r="BX91">
            <v>-1</v>
          </cell>
          <cell r="BY91">
            <v>-1</v>
          </cell>
          <cell r="BZ91" t="str">
            <v/>
          </cell>
        </row>
        <row r="92">
          <cell r="B92" t="str">
            <v>车轴寺大桥</v>
          </cell>
          <cell r="C92" t="str">
            <v>长江流域</v>
          </cell>
          <cell r="D92" t="str">
            <v>安徽省</v>
          </cell>
          <cell r="E92" t="str">
            <v>安庆市</v>
          </cell>
          <cell r="F92" t="str">
            <v>安庆市</v>
          </cell>
          <cell r="G92" t="str">
            <v>潜山市、岳西县</v>
          </cell>
          <cell r="H92" t="str">
            <v>安徽省</v>
          </cell>
          <cell r="I92" t="str">
            <v>安庆市</v>
          </cell>
          <cell r="J92" t="str">
            <v>二级</v>
          </cell>
          <cell r="K92" t="str">
            <v>长江水系</v>
          </cell>
          <cell r="L92" t="str">
            <v>河流</v>
          </cell>
          <cell r="M92" t="str">
            <v>皖水</v>
          </cell>
          <cell r="N92">
            <v>14502050355</v>
          </cell>
          <cell r="O92" t="str">
            <v>皖河</v>
          </cell>
        </row>
        <row r="92">
          <cell r="S92" t="str">
            <v/>
          </cell>
          <cell r="T92" t="str">
            <v>保留</v>
          </cell>
          <cell r="U92" t="str">
            <v>—</v>
          </cell>
          <cell r="V92">
            <v>116.608</v>
          </cell>
          <cell r="W92">
            <v>30.6333</v>
          </cell>
          <cell r="X92" t="str">
            <v>十三五,十四五</v>
          </cell>
          <cell r="Y92" t="str">
            <v>有</v>
          </cell>
          <cell r="Z92" t="str">
            <v>固定站</v>
          </cell>
          <cell r="AA92">
            <v>2023</v>
          </cell>
          <cell r="AB92">
            <v>8</v>
          </cell>
          <cell r="AC92">
            <v>5</v>
          </cell>
          <cell r="AD92" t="str">
            <v>Ⅱ</v>
          </cell>
          <cell r="AE92" t="str">
            <v>Ⅱ</v>
          </cell>
          <cell r="AF92" t="str">
            <v>Ⅱ</v>
          </cell>
          <cell r="AG92" t="str">
            <v>-</v>
          </cell>
          <cell r="AH92" t="str">
            <v>-</v>
          </cell>
          <cell r="AI92" t="str">
            <v>-</v>
          </cell>
          <cell r="AJ92" t="str">
            <v>氨氮、总磷</v>
          </cell>
          <cell r="AK92" t="str">
            <v>高锰酸盐指数、总磷</v>
          </cell>
          <cell r="AL92" t="str">
            <v>溶解氧、总磷</v>
          </cell>
          <cell r="AM92" t="str">
            <v>2023-08-01</v>
          </cell>
          <cell r="AN92">
            <v>-1</v>
          </cell>
          <cell r="AO92">
            <v>29.9</v>
          </cell>
          <cell r="AP92">
            <v>-1</v>
          </cell>
          <cell r="AQ92">
            <v>-1</v>
          </cell>
          <cell r="AR92">
            <v>9.2</v>
          </cell>
          <cell r="AS92">
            <v>-1</v>
          </cell>
          <cell r="AT92">
            <v>-1</v>
          </cell>
          <cell r="AU92">
            <v>7</v>
          </cell>
          <cell r="AV92">
            <v>8.7</v>
          </cell>
          <cell r="AW92">
            <v>1.9</v>
          </cell>
          <cell r="AX92">
            <v>-1</v>
          </cell>
          <cell r="AY92">
            <v>-1</v>
          </cell>
          <cell r="AZ92">
            <v>0.16</v>
          </cell>
          <cell r="BA92">
            <v>0.055</v>
          </cell>
          <cell r="BB92">
            <v>1.46</v>
          </cell>
          <cell r="BC92">
            <v>-1</v>
          </cell>
          <cell r="BD92">
            <v>-1</v>
          </cell>
          <cell r="BE92">
            <v>-1</v>
          </cell>
          <cell r="BF92">
            <v>-1</v>
          </cell>
          <cell r="BG92">
            <v>-1</v>
          </cell>
          <cell r="BH92">
            <v>-1</v>
          </cell>
          <cell r="BI92">
            <v>-1</v>
          </cell>
          <cell r="BJ92">
            <v>-1</v>
          </cell>
          <cell r="BK92">
            <v>-1</v>
          </cell>
          <cell r="BL92">
            <v>-1</v>
          </cell>
          <cell r="BM92">
            <v>-1</v>
          </cell>
          <cell r="BN92">
            <v>-1</v>
          </cell>
          <cell r="BO92">
            <v>-1</v>
          </cell>
          <cell r="BP92">
            <v>-1</v>
          </cell>
          <cell r="BQ92">
            <v>-1</v>
          </cell>
          <cell r="BR92">
            <v>-1</v>
          </cell>
          <cell r="BS92">
            <v>39</v>
          </cell>
          <cell r="BT92">
            <v>-1</v>
          </cell>
          <cell r="BU92">
            <v>-1</v>
          </cell>
          <cell r="BV92">
            <v>-1</v>
          </cell>
          <cell r="BW92">
            <v>-1</v>
          </cell>
          <cell r="BX92">
            <v>-1</v>
          </cell>
          <cell r="BY92">
            <v>-1</v>
          </cell>
          <cell r="BZ92" t="str">
            <v/>
          </cell>
        </row>
        <row r="93">
          <cell r="B93" t="str">
            <v>枞阳大闸</v>
          </cell>
          <cell r="C93" t="str">
            <v>长江流域</v>
          </cell>
          <cell r="D93" t="str">
            <v>安徽省</v>
          </cell>
          <cell r="E93" t="str">
            <v>铜陵市</v>
          </cell>
          <cell r="F93" t="str">
            <v>铜陵市</v>
          </cell>
          <cell r="G93" t="str">
            <v>宜秀区、枞阳县</v>
          </cell>
          <cell r="H93" t="str">
            <v>安徽省</v>
          </cell>
          <cell r="I93" t="str">
            <v>铜陵市</v>
          </cell>
          <cell r="J93" t="str">
            <v>一级</v>
          </cell>
          <cell r="K93" t="str">
            <v>长江水系</v>
          </cell>
          <cell r="L93" t="str">
            <v>河流</v>
          </cell>
          <cell r="M93" t="str">
            <v>长河</v>
          </cell>
          <cell r="N93">
            <v>14502050482</v>
          </cell>
          <cell r="O93" t="str">
            <v>长江</v>
          </cell>
        </row>
        <row r="93">
          <cell r="S93" t="str">
            <v/>
          </cell>
          <cell r="T93" t="str">
            <v>保留</v>
          </cell>
          <cell r="U93" t="str">
            <v>—</v>
          </cell>
          <cell r="V93">
            <v>117.2328</v>
          </cell>
          <cell r="W93">
            <v>30.6957</v>
          </cell>
          <cell r="X93" t="str">
            <v>十三五,十四五</v>
          </cell>
          <cell r="Y93" t="str">
            <v>有</v>
          </cell>
          <cell r="Z93" t="str">
            <v>固定站</v>
          </cell>
          <cell r="AA93">
            <v>2023</v>
          </cell>
          <cell r="AB93">
            <v>8</v>
          </cell>
          <cell r="AC93">
            <v>5</v>
          </cell>
          <cell r="AD93" t="str">
            <v>Ⅱ</v>
          </cell>
          <cell r="AE93" t="str">
            <v>Ⅲ</v>
          </cell>
          <cell r="AF93" t="str">
            <v>Ⅱ</v>
          </cell>
          <cell r="AG93" t="str">
            <v>-</v>
          </cell>
          <cell r="AH93" t="str">
            <v>-</v>
          </cell>
          <cell r="AI93" t="str">
            <v>-</v>
          </cell>
          <cell r="AJ93" t="str">
            <v>高锰酸盐指数、总磷</v>
          </cell>
          <cell r="AK93" t="str">
            <v>化学需氧量</v>
          </cell>
          <cell r="AL93" t="str">
            <v>溶解氧、总磷</v>
          </cell>
          <cell r="AM93" t="str">
            <v>2023-08-01</v>
          </cell>
          <cell r="AN93">
            <v>-1</v>
          </cell>
          <cell r="AO93">
            <v>31.5</v>
          </cell>
          <cell r="AP93">
            <v>-1</v>
          </cell>
          <cell r="AQ93">
            <v>-1</v>
          </cell>
          <cell r="AR93">
            <v>31.6</v>
          </cell>
          <cell r="AS93">
            <v>-1</v>
          </cell>
          <cell r="AT93">
            <v>-1</v>
          </cell>
          <cell r="AU93">
            <v>8</v>
          </cell>
          <cell r="AV93">
            <v>8.2</v>
          </cell>
          <cell r="AW93">
            <v>2.5</v>
          </cell>
          <cell r="AX93">
            <v>-1</v>
          </cell>
          <cell r="AY93">
            <v>-1</v>
          </cell>
          <cell r="AZ93">
            <v>0.03</v>
          </cell>
          <cell r="BA93">
            <v>0.048</v>
          </cell>
          <cell r="BB93">
            <v>1.36</v>
          </cell>
          <cell r="BC93">
            <v>-1</v>
          </cell>
          <cell r="BD93">
            <v>-1</v>
          </cell>
          <cell r="BE93">
            <v>-1</v>
          </cell>
          <cell r="BF93">
            <v>-1</v>
          </cell>
          <cell r="BG93">
            <v>-1</v>
          </cell>
          <cell r="BH93">
            <v>-1</v>
          </cell>
          <cell r="BI93">
            <v>-1</v>
          </cell>
          <cell r="BJ93">
            <v>-1</v>
          </cell>
          <cell r="BK93">
            <v>-1</v>
          </cell>
          <cell r="BL93">
            <v>-1</v>
          </cell>
          <cell r="BM93">
            <v>-1</v>
          </cell>
          <cell r="BN93">
            <v>-1</v>
          </cell>
          <cell r="BO93">
            <v>-1</v>
          </cell>
          <cell r="BP93">
            <v>-1</v>
          </cell>
          <cell r="BQ93">
            <v>-1</v>
          </cell>
          <cell r="BR93">
            <v>-1</v>
          </cell>
          <cell r="BS93">
            <v>17.5</v>
          </cell>
          <cell r="BT93">
            <v>-1</v>
          </cell>
          <cell r="BU93">
            <v>-1</v>
          </cell>
          <cell r="BV93">
            <v>-1</v>
          </cell>
          <cell r="BW93">
            <v>-1</v>
          </cell>
          <cell r="BX93">
            <v>-1</v>
          </cell>
          <cell r="BY93">
            <v>-1</v>
          </cell>
          <cell r="BZ93" t="str">
            <v/>
          </cell>
        </row>
        <row r="94">
          <cell r="B94" t="str">
            <v>姚河村象形组拦河堰</v>
          </cell>
          <cell r="C94" t="str">
            <v>巢湖流域</v>
          </cell>
          <cell r="D94" t="str">
            <v>安徽省</v>
          </cell>
          <cell r="E94" t="str">
            <v>安庆市</v>
          </cell>
          <cell r="F94" t="str">
            <v>安庆市</v>
          </cell>
          <cell r="G94" t="str">
            <v>岳西县</v>
          </cell>
          <cell r="H94" t="str">
            <v>安徽省</v>
          </cell>
          <cell r="I94" t="str">
            <v>安庆市</v>
          </cell>
          <cell r="J94" t="str">
            <v>一级</v>
          </cell>
          <cell r="K94" t="str">
            <v>巢湖水系</v>
          </cell>
          <cell r="L94" t="str">
            <v>河流</v>
          </cell>
          <cell r="M94" t="str">
            <v>姚家河</v>
          </cell>
          <cell r="N94">
            <v>14510320007</v>
          </cell>
          <cell r="O94" t="str">
            <v>杭埠河</v>
          </cell>
        </row>
        <row r="94">
          <cell r="S94" t="str">
            <v/>
          </cell>
          <cell r="T94" t="str">
            <v>新增</v>
          </cell>
          <cell r="U94" t="str">
            <v>市界（安庆市-六安市）</v>
          </cell>
          <cell r="V94">
            <v>116.5435</v>
          </cell>
          <cell r="W94">
            <v>31.1792</v>
          </cell>
          <cell r="X94" t="str">
            <v>十四五</v>
          </cell>
          <cell r="Y94" t="str">
            <v>没有</v>
          </cell>
          <cell r="Z94" t="str">
            <v>-</v>
          </cell>
          <cell r="AA94">
            <v>2023</v>
          </cell>
          <cell r="AB94">
            <v>8</v>
          </cell>
          <cell r="AC94">
            <v>7</v>
          </cell>
          <cell r="AD94" t="str">
            <v>Ⅱ</v>
          </cell>
          <cell r="AE94" t="str">
            <v>Ⅲ</v>
          </cell>
          <cell r="AF94" t="str">
            <v>Ⅱ</v>
          </cell>
          <cell r="AG94" t="str">
            <v>-</v>
          </cell>
          <cell r="AH94" t="str">
            <v>-</v>
          </cell>
          <cell r="AI94" t="str">
            <v>-</v>
          </cell>
          <cell r="AJ94" t="str">
            <v>总磷</v>
          </cell>
          <cell r="AK94" t="str">
            <v>总磷</v>
          </cell>
          <cell r="AL94" t="str">
            <v>高锰酸盐指数、总磷</v>
          </cell>
          <cell r="AM94" t="str">
            <v>2023-08-04</v>
          </cell>
          <cell r="AN94">
            <v>-1</v>
          </cell>
          <cell r="AO94">
            <v>26.2</v>
          </cell>
          <cell r="AP94">
            <v>-1</v>
          </cell>
          <cell r="AQ94">
            <v>-1</v>
          </cell>
          <cell r="AR94">
            <v>6.1</v>
          </cell>
          <cell r="AS94">
            <v>-1</v>
          </cell>
          <cell r="AT94">
            <v>-1</v>
          </cell>
          <cell r="AU94">
            <v>8</v>
          </cell>
          <cell r="AV94">
            <v>8.5</v>
          </cell>
          <cell r="AW94">
            <v>1.5</v>
          </cell>
          <cell r="AX94">
            <v>5.5</v>
          </cell>
          <cell r="AY94">
            <v>-1</v>
          </cell>
          <cell r="AZ94">
            <v>0.03</v>
          </cell>
          <cell r="BA94">
            <v>0.075</v>
          </cell>
          <cell r="BB94">
            <v>0.9</v>
          </cell>
          <cell r="BC94">
            <v>-1</v>
          </cell>
          <cell r="BD94">
            <v>-1</v>
          </cell>
          <cell r="BE94">
            <v>-1</v>
          </cell>
          <cell r="BF94">
            <v>-1</v>
          </cell>
          <cell r="BG94">
            <v>-1</v>
          </cell>
          <cell r="BH94">
            <v>3e-5</v>
          </cell>
          <cell r="BI94">
            <v>-1</v>
          </cell>
          <cell r="BJ94">
            <v>-1</v>
          </cell>
          <cell r="BK94">
            <v>-1</v>
          </cell>
          <cell r="BL94">
            <v>-1</v>
          </cell>
          <cell r="BM94">
            <v>-1</v>
          </cell>
          <cell r="BN94">
            <v>-1</v>
          </cell>
          <cell r="BO94">
            <v>-1</v>
          </cell>
          <cell r="BP94">
            <v>-1</v>
          </cell>
          <cell r="BQ94">
            <v>-1</v>
          </cell>
          <cell r="BR94">
            <v>-1</v>
          </cell>
          <cell r="BS94">
            <v>21.2</v>
          </cell>
          <cell r="BT94">
            <v>-1</v>
          </cell>
          <cell r="BU94">
            <v>-1</v>
          </cell>
          <cell r="BV94">
            <v>-1</v>
          </cell>
          <cell r="BW94">
            <v>-1</v>
          </cell>
          <cell r="BX94">
            <v>-1</v>
          </cell>
          <cell r="BY94">
            <v>-1</v>
          </cell>
          <cell r="BZ94" t="str">
            <v/>
          </cell>
        </row>
        <row r="95">
          <cell r="B95" t="str">
            <v>彩虹瀑布</v>
          </cell>
          <cell r="C95" t="str">
            <v>淮河流域</v>
          </cell>
          <cell r="D95" t="str">
            <v>安徽省</v>
          </cell>
          <cell r="E95" t="str">
            <v>安庆市</v>
          </cell>
          <cell r="F95" t="str">
            <v>安庆市</v>
          </cell>
          <cell r="G95" t="str">
            <v>岳西县</v>
          </cell>
          <cell r="H95" t="str">
            <v>安徽省</v>
          </cell>
          <cell r="I95" t="str">
            <v>安庆市</v>
          </cell>
          <cell r="J95" t="str">
            <v>三级</v>
          </cell>
          <cell r="K95" t="str">
            <v>淮河水系</v>
          </cell>
          <cell r="L95" t="str">
            <v>河流</v>
          </cell>
          <cell r="M95" t="str">
            <v>黄尾河</v>
          </cell>
          <cell r="N95">
            <v>14511130126</v>
          </cell>
          <cell r="O95" t="str">
            <v>磨子潭水库</v>
          </cell>
        </row>
        <row r="95">
          <cell r="S95" t="str">
            <v/>
          </cell>
          <cell r="T95" t="str">
            <v>新增</v>
          </cell>
          <cell r="U95" t="str">
            <v>市界（安庆市-六安市）</v>
          </cell>
          <cell r="V95">
            <v>116.3142</v>
          </cell>
          <cell r="W95">
            <v>31.1295</v>
          </cell>
          <cell r="X95" t="str">
            <v>十四五</v>
          </cell>
          <cell r="Y95" t="str">
            <v>没有</v>
          </cell>
          <cell r="Z95" t="str">
            <v>-</v>
          </cell>
          <cell r="AA95">
            <v>2023</v>
          </cell>
          <cell r="AB95">
            <v>8</v>
          </cell>
          <cell r="AC95">
            <v>6</v>
          </cell>
          <cell r="AD95" t="str">
            <v>Ⅱ</v>
          </cell>
          <cell r="AE95" t="str">
            <v>Ⅲ</v>
          </cell>
          <cell r="AF95" t="str">
            <v>Ⅱ</v>
          </cell>
          <cell r="AG95" t="str">
            <v>-</v>
          </cell>
          <cell r="AH95" t="str">
            <v>-</v>
          </cell>
          <cell r="AI95" t="str">
            <v>-</v>
          </cell>
          <cell r="AJ95" t="str">
            <v>溶解氧、高锰酸盐指数</v>
          </cell>
          <cell r="AK95" t="str">
            <v>溶解氧</v>
          </cell>
          <cell r="AL95" t="str">
            <v>溶解氧</v>
          </cell>
          <cell r="AM95" t="str">
            <v>2023-08-14</v>
          </cell>
          <cell r="AN95">
            <v>-1</v>
          </cell>
          <cell r="AO95">
            <v>29.1</v>
          </cell>
          <cell r="AP95">
            <v>-1</v>
          </cell>
          <cell r="AQ95">
            <v>-1</v>
          </cell>
          <cell r="AR95">
            <v>4.3</v>
          </cell>
          <cell r="AS95">
            <v>-1</v>
          </cell>
          <cell r="AT95">
            <v>-1</v>
          </cell>
          <cell r="AU95">
            <v>7</v>
          </cell>
          <cell r="AV95">
            <v>7.4</v>
          </cell>
          <cell r="AW95">
            <v>2.4</v>
          </cell>
          <cell r="AX95">
            <v>8</v>
          </cell>
          <cell r="AY95">
            <v>-1</v>
          </cell>
          <cell r="AZ95">
            <v>0.12</v>
          </cell>
          <cell r="BA95">
            <v>0.02</v>
          </cell>
          <cell r="BB95">
            <v>0.56</v>
          </cell>
          <cell r="BC95">
            <v>-1</v>
          </cell>
          <cell r="BD95">
            <v>-1</v>
          </cell>
          <cell r="BE95">
            <v>-1</v>
          </cell>
          <cell r="BF95">
            <v>-1</v>
          </cell>
          <cell r="BG95">
            <v>-1</v>
          </cell>
          <cell r="BH95">
            <v>-1</v>
          </cell>
          <cell r="BI95">
            <v>-1</v>
          </cell>
          <cell r="BJ95">
            <v>-1</v>
          </cell>
          <cell r="BK95">
            <v>-1</v>
          </cell>
          <cell r="BL95">
            <v>-1</v>
          </cell>
          <cell r="BM95">
            <v>-1</v>
          </cell>
          <cell r="BN95">
            <v>-1</v>
          </cell>
          <cell r="BO95">
            <v>-1</v>
          </cell>
          <cell r="BP95">
            <v>-1</v>
          </cell>
          <cell r="BQ95">
            <v>-1</v>
          </cell>
          <cell r="BR95">
            <v>-1</v>
          </cell>
          <cell r="BS95">
            <v>7.2</v>
          </cell>
          <cell r="BT95">
            <v>-1</v>
          </cell>
          <cell r="BU95">
            <v>-1</v>
          </cell>
          <cell r="BV95">
            <v>-1</v>
          </cell>
          <cell r="BW95">
            <v>-1</v>
          </cell>
          <cell r="BX95">
            <v>-1</v>
          </cell>
          <cell r="BY95">
            <v>-1</v>
          </cell>
          <cell r="BZ95" t="str">
            <v/>
          </cell>
        </row>
        <row r="96">
          <cell r="B96" t="str">
            <v>泊湖湖心</v>
          </cell>
          <cell r="C96" t="str">
            <v>长江流域</v>
          </cell>
          <cell r="D96" t="str">
            <v>安徽省</v>
          </cell>
          <cell r="E96" t="str">
            <v>安庆市</v>
          </cell>
          <cell r="F96" t="str">
            <v>安庆市</v>
          </cell>
          <cell r="G96" t="str">
            <v>宿松县、太湖县</v>
          </cell>
          <cell r="H96" t="str">
            <v>安徽省</v>
          </cell>
          <cell r="I96" t="str">
            <v>安庆市</v>
          </cell>
          <cell r="J96" t="str">
            <v>湖泊</v>
          </cell>
          <cell r="K96" t="str">
            <v>长江水系</v>
          </cell>
          <cell r="L96" t="str">
            <v>湖库</v>
          </cell>
          <cell r="M96" t="str">
            <v>泊湖</v>
          </cell>
          <cell r="N96">
            <v>14502050253</v>
          </cell>
          <cell r="O96" t="str">
            <v>-</v>
          </cell>
        </row>
        <row r="96">
          <cell r="S96" t="str">
            <v>华阳河湖群宿松自然保护区</v>
          </cell>
          <cell r="T96" t="str">
            <v>新增</v>
          </cell>
          <cell r="U96" t="str">
            <v>—</v>
          </cell>
          <cell r="V96">
            <v>116.4712</v>
          </cell>
          <cell r="W96">
            <v>30.1511</v>
          </cell>
          <cell r="X96" t="str">
            <v>十四五</v>
          </cell>
          <cell r="Y96" t="str">
            <v>没有</v>
          </cell>
          <cell r="Z96" t="str">
            <v>-</v>
          </cell>
          <cell r="AA96">
            <v>2023</v>
          </cell>
          <cell r="AB96">
            <v>8</v>
          </cell>
          <cell r="AC96">
            <v>6</v>
          </cell>
          <cell r="AD96" t="str">
            <v>Ⅲ</v>
          </cell>
          <cell r="AE96" t="str">
            <v>Ⅱ</v>
          </cell>
          <cell r="AF96" t="str">
            <v>Ⅲ</v>
          </cell>
          <cell r="AG96" t="str">
            <v>-</v>
          </cell>
          <cell r="AH96" t="str">
            <v>-</v>
          </cell>
          <cell r="AI96" t="str">
            <v>-</v>
          </cell>
          <cell r="AJ96" t="str">
            <v>溶解氧、总磷</v>
          </cell>
          <cell r="AK96" t="str">
            <v>溶解氧、高锰酸盐指数、总磷</v>
          </cell>
          <cell r="AL96" t="str">
            <v>总磷</v>
          </cell>
          <cell r="AM96" t="str">
            <v>2023-08-21</v>
          </cell>
          <cell r="AN96">
            <v>-1</v>
          </cell>
          <cell r="AO96">
            <v>31.6</v>
          </cell>
          <cell r="AP96">
            <v>-1</v>
          </cell>
          <cell r="AQ96">
            <v>-1</v>
          </cell>
          <cell r="AR96">
            <v>21.4</v>
          </cell>
          <cell r="AS96">
            <v>40</v>
          </cell>
          <cell r="AT96">
            <v>0.003</v>
          </cell>
          <cell r="AU96">
            <v>7</v>
          </cell>
          <cell r="AV96">
            <v>5.3</v>
          </cell>
          <cell r="AW96">
            <v>3.9</v>
          </cell>
          <cell r="AX96">
            <v>4.5</v>
          </cell>
          <cell r="AY96">
            <v>-1</v>
          </cell>
          <cell r="AZ96">
            <v>0.34</v>
          </cell>
          <cell r="BA96">
            <v>0.05</v>
          </cell>
          <cell r="BB96">
            <v>0.48</v>
          </cell>
          <cell r="BC96">
            <v>-1</v>
          </cell>
          <cell r="BD96">
            <v>-1</v>
          </cell>
          <cell r="BE96">
            <v>-1</v>
          </cell>
          <cell r="BF96">
            <v>-1</v>
          </cell>
          <cell r="BG96">
            <v>-1</v>
          </cell>
          <cell r="BH96">
            <v>-1</v>
          </cell>
          <cell r="BI96">
            <v>-1</v>
          </cell>
          <cell r="BJ96">
            <v>-1</v>
          </cell>
          <cell r="BK96">
            <v>-1</v>
          </cell>
          <cell r="BL96">
            <v>-1</v>
          </cell>
          <cell r="BM96">
            <v>-1</v>
          </cell>
          <cell r="BN96">
            <v>-1</v>
          </cell>
          <cell r="BO96">
            <v>-1</v>
          </cell>
          <cell r="BP96">
            <v>-1</v>
          </cell>
          <cell r="BQ96">
            <v>-1</v>
          </cell>
          <cell r="BR96">
            <v>-1</v>
          </cell>
          <cell r="BS96">
            <v>24.5</v>
          </cell>
          <cell r="BT96">
            <v>-1</v>
          </cell>
          <cell r="BU96">
            <v>-1</v>
          </cell>
          <cell r="BV96">
            <v>-1</v>
          </cell>
          <cell r="BW96">
            <v>-1</v>
          </cell>
          <cell r="BX96">
            <v>-1</v>
          </cell>
          <cell r="BY96">
            <v>-1</v>
          </cell>
          <cell r="BZ96" t="str">
            <v/>
          </cell>
        </row>
        <row r="97">
          <cell r="B97" t="str">
            <v>潘家畈</v>
          </cell>
          <cell r="C97" t="str">
            <v>长江流域</v>
          </cell>
          <cell r="D97" t="str">
            <v>安徽省</v>
          </cell>
          <cell r="E97" t="str">
            <v>安庆市</v>
          </cell>
          <cell r="F97" t="str">
            <v>安庆市</v>
          </cell>
          <cell r="G97" t="str">
            <v>怀宁县、潜山市、桐城市、岳西县</v>
          </cell>
          <cell r="H97" t="str">
            <v>安徽省</v>
          </cell>
          <cell r="I97" t="str">
            <v>安庆市</v>
          </cell>
          <cell r="J97" t="str">
            <v>入湖河流</v>
          </cell>
          <cell r="K97" t="str">
            <v>长江水系</v>
          </cell>
          <cell r="L97" t="str">
            <v>河流</v>
          </cell>
          <cell r="M97" t="str">
            <v>大沙河</v>
          </cell>
          <cell r="N97">
            <v>14502050104</v>
          </cell>
          <cell r="O97" t="str">
            <v>菜子湖</v>
          </cell>
        </row>
        <row r="97">
          <cell r="S97" t="str">
            <v/>
          </cell>
          <cell r="T97" t="str">
            <v>新增</v>
          </cell>
          <cell r="U97" t="str">
            <v>入湖口</v>
          </cell>
          <cell r="V97">
            <v>117.0069</v>
          </cell>
          <cell r="W97">
            <v>30.7473</v>
          </cell>
          <cell r="X97" t="str">
            <v>十四五</v>
          </cell>
          <cell r="Y97" t="str">
            <v>没有</v>
          </cell>
          <cell r="Z97" t="str">
            <v>-</v>
          </cell>
          <cell r="AA97">
            <v>2023</v>
          </cell>
          <cell r="AB97">
            <v>8</v>
          </cell>
          <cell r="AC97">
            <v>21</v>
          </cell>
          <cell r="AD97" t="str">
            <v>Ⅲ</v>
          </cell>
          <cell r="AE97" t="str">
            <v>Ⅲ</v>
          </cell>
          <cell r="AF97" t="str">
            <v>Ⅲ</v>
          </cell>
          <cell r="AG97" t="str">
            <v>-</v>
          </cell>
          <cell r="AH97" t="str">
            <v>-</v>
          </cell>
          <cell r="AI97" t="str">
            <v>-</v>
          </cell>
          <cell r="AJ97" t="str">
            <v>高锰酸盐指数</v>
          </cell>
          <cell r="AK97" t="str">
            <v>高锰酸盐指数</v>
          </cell>
          <cell r="AL97" t="str">
            <v>溶解氧、化学需氧量、高锰酸盐指数</v>
          </cell>
          <cell r="AM97" t="str">
            <v>2023-08-01</v>
          </cell>
          <cell r="AN97">
            <v>-1</v>
          </cell>
          <cell r="AO97">
            <v>-1</v>
          </cell>
          <cell r="AP97">
            <v>-1</v>
          </cell>
          <cell r="AQ97">
            <v>-1</v>
          </cell>
          <cell r="AR97">
            <v>-1</v>
          </cell>
          <cell r="AS97">
            <v>-1</v>
          </cell>
          <cell r="AT97">
            <v>-1</v>
          </cell>
          <cell r="AU97">
            <v>7</v>
          </cell>
          <cell r="AV97">
            <v>8.8</v>
          </cell>
          <cell r="AW97">
            <v>5.4</v>
          </cell>
          <cell r="AX97">
            <v>15</v>
          </cell>
          <cell r="AY97">
            <v>1.5</v>
          </cell>
          <cell r="AZ97">
            <v>0.04</v>
          </cell>
          <cell r="BA97">
            <v>0.08</v>
          </cell>
          <cell r="BB97">
            <v>-1</v>
          </cell>
          <cell r="BC97">
            <v>0.001</v>
          </cell>
          <cell r="BD97">
            <v>0.025</v>
          </cell>
          <cell r="BE97">
            <v>0.176</v>
          </cell>
          <cell r="BF97">
            <v>0.0002</v>
          </cell>
          <cell r="BG97">
            <v>0.0006</v>
          </cell>
          <cell r="BH97">
            <v>5e-6</v>
          </cell>
          <cell r="BI97">
            <v>2e-5</v>
          </cell>
          <cell r="BJ97">
            <v>0.002</v>
          </cell>
          <cell r="BK97">
            <v>0.0003</v>
          </cell>
          <cell r="BL97">
            <v>0.002</v>
          </cell>
          <cell r="BM97">
            <v>0.0002</v>
          </cell>
          <cell r="BN97">
            <v>0.01</v>
          </cell>
          <cell r="BO97">
            <v>0.02</v>
          </cell>
          <cell r="BP97">
            <v>0.005</v>
          </cell>
          <cell r="BQ97">
            <v>-1</v>
          </cell>
          <cell r="BR97">
            <v>-1</v>
          </cell>
          <cell r="BS97">
            <v>-1</v>
          </cell>
          <cell r="BT97">
            <v>-1</v>
          </cell>
          <cell r="BU97">
            <v>-1</v>
          </cell>
          <cell r="BV97">
            <v>-1</v>
          </cell>
          <cell r="BW97">
            <v>-1</v>
          </cell>
          <cell r="BX97">
            <v>-1</v>
          </cell>
          <cell r="BY97">
            <v>-1</v>
          </cell>
          <cell r="BZ97" t="str">
            <v/>
          </cell>
        </row>
        <row r="98">
          <cell r="B98" t="str">
            <v>孔城河桐城枞阳交界</v>
          </cell>
          <cell r="C98" t="str">
            <v>长江流域</v>
          </cell>
          <cell r="D98" t="str">
            <v>安徽省</v>
          </cell>
          <cell r="E98" t="str">
            <v>安庆市</v>
          </cell>
          <cell r="F98" t="str">
            <v>安庆市</v>
          </cell>
          <cell r="G98" t="str">
            <v>桐城市、庐江县</v>
          </cell>
          <cell r="H98" t="str">
            <v>安徽省</v>
          </cell>
          <cell r="I98" t="str">
            <v>安庆市</v>
          </cell>
          <cell r="J98" t="str">
            <v>入湖河流</v>
          </cell>
          <cell r="K98" t="str">
            <v>长江水系</v>
          </cell>
          <cell r="L98" t="str">
            <v>河流</v>
          </cell>
          <cell r="M98" t="str">
            <v>孔城河</v>
          </cell>
          <cell r="N98">
            <v>14502050131</v>
          </cell>
          <cell r="O98" t="str">
            <v>菜子湖</v>
          </cell>
        </row>
        <row r="98">
          <cell r="S98" t="str">
            <v/>
          </cell>
          <cell r="T98" t="str">
            <v>新增</v>
          </cell>
          <cell r="U98" t="str">
            <v>市界（安庆市-铜陵市）</v>
          </cell>
          <cell r="V98">
            <v>117.0765</v>
          </cell>
          <cell r="W98">
            <v>30.9784</v>
          </cell>
          <cell r="X98" t="str">
            <v>十四五</v>
          </cell>
          <cell r="Y98" t="str">
            <v>没有</v>
          </cell>
          <cell r="Z98" t="str">
            <v>-</v>
          </cell>
          <cell r="AA98">
            <v>2023</v>
          </cell>
          <cell r="AB98">
            <v>8</v>
          </cell>
          <cell r="AC98">
            <v>7</v>
          </cell>
          <cell r="AD98" t="str">
            <v>Ⅲ</v>
          </cell>
          <cell r="AE98" t="str">
            <v>Ⅳ</v>
          </cell>
          <cell r="AF98" t="str">
            <v>Ⅱ</v>
          </cell>
          <cell r="AG98" t="str">
            <v>-</v>
          </cell>
          <cell r="AH98" t="str">
            <v>化学需氧量（0.4）、高锰酸盐指数（0.2）</v>
          </cell>
          <cell r="AI98" t="str">
            <v>-</v>
          </cell>
          <cell r="AJ98" t="str">
            <v>高锰酸盐指数</v>
          </cell>
          <cell r="AK98" t="str">
            <v>化学需氧量、高锰酸盐指数</v>
          </cell>
          <cell r="AL98" t="str">
            <v>溶解氧、高锰酸盐指数、总磷</v>
          </cell>
          <cell r="AM98" t="str">
            <v>2023-08-18</v>
          </cell>
          <cell r="AN98">
            <v>-1</v>
          </cell>
          <cell r="AO98">
            <v>30.1</v>
          </cell>
          <cell r="AP98">
            <v>-1</v>
          </cell>
          <cell r="AQ98">
            <v>-1</v>
          </cell>
          <cell r="AR98">
            <v>20.5</v>
          </cell>
          <cell r="AS98">
            <v>-1</v>
          </cell>
          <cell r="AT98">
            <v>-1</v>
          </cell>
          <cell r="AU98">
            <v>8</v>
          </cell>
          <cell r="AV98">
            <v>7.4</v>
          </cell>
          <cell r="AW98">
            <v>5.2</v>
          </cell>
          <cell r="AX98">
            <v>15</v>
          </cell>
          <cell r="AY98">
            <v>1.8</v>
          </cell>
          <cell r="AZ98">
            <v>0.25</v>
          </cell>
          <cell r="BA98">
            <v>0.05</v>
          </cell>
          <cell r="BB98">
            <v>0.64</v>
          </cell>
          <cell r="BC98">
            <v>-1</v>
          </cell>
          <cell r="BD98">
            <v>-1</v>
          </cell>
          <cell r="BE98">
            <v>-1</v>
          </cell>
          <cell r="BF98">
            <v>-1</v>
          </cell>
          <cell r="BG98">
            <v>-1</v>
          </cell>
          <cell r="BH98">
            <v>-1</v>
          </cell>
          <cell r="BI98">
            <v>-1</v>
          </cell>
          <cell r="BJ98">
            <v>-1</v>
          </cell>
          <cell r="BK98">
            <v>-1</v>
          </cell>
          <cell r="BL98">
            <v>-1</v>
          </cell>
          <cell r="BM98">
            <v>-1</v>
          </cell>
          <cell r="BN98">
            <v>-1</v>
          </cell>
          <cell r="BO98">
            <v>-1</v>
          </cell>
          <cell r="BP98">
            <v>-1</v>
          </cell>
          <cell r="BQ98">
            <v>-1</v>
          </cell>
          <cell r="BR98">
            <v>-1</v>
          </cell>
          <cell r="BS98">
            <v>28.3</v>
          </cell>
          <cell r="BT98">
            <v>-1</v>
          </cell>
          <cell r="BU98">
            <v>-1</v>
          </cell>
          <cell r="BV98">
            <v>-1</v>
          </cell>
          <cell r="BW98">
            <v>-1</v>
          </cell>
          <cell r="BX98">
            <v>-1</v>
          </cell>
          <cell r="BY98">
            <v>-1</v>
          </cell>
          <cell r="BZ98" t="str">
            <v/>
          </cell>
        </row>
        <row r="99">
          <cell r="B99" t="str">
            <v>潜水岳西潜山交界</v>
          </cell>
          <cell r="C99" t="str">
            <v>长江流域</v>
          </cell>
          <cell r="D99" t="str">
            <v>安徽省</v>
          </cell>
          <cell r="E99" t="str">
            <v>安庆市</v>
          </cell>
          <cell r="F99" t="str">
            <v>安庆市</v>
          </cell>
          <cell r="G99" t="str">
            <v>岳西县</v>
          </cell>
          <cell r="H99" t="str">
            <v>安徽省</v>
          </cell>
          <cell r="I99" t="str">
            <v>安庆市</v>
          </cell>
          <cell r="J99" t="str">
            <v>二级</v>
          </cell>
          <cell r="K99" t="str">
            <v>长江水系</v>
          </cell>
          <cell r="L99" t="str">
            <v>河流</v>
          </cell>
          <cell r="M99" t="str">
            <v>潜水</v>
          </cell>
          <cell r="N99">
            <v>14502050318</v>
          </cell>
          <cell r="O99" t="str">
            <v>皖河</v>
          </cell>
        </row>
        <row r="99">
          <cell r="S99" t="str">
            <v/>
          </cell>
          <cell r="T99" t="str">
            <v>新增</v>
          </cell>
          <cell r="U99" t="str">
            <v>—</v>
          </cell>
          <cell r="V99">
            <v>116.3593</v>
          </cell>
          <cell r="W99">
            <v>30.7147</v>
          </cell>
          <cell r="X99" t="str">
            <v>十四五</v>
          </cell>
          <cell r="Y99" t="str">
            <v>没有</v>
          </cell>
          <cell r="Z99" t="str">
            <v>-</v>
          </cell>
          <cell r="AA99">
            <v>2023</v>
          </cell>
          <cell r="AB99">
            <v>8</v>
          </cell>
          <cell r="AC99">
            <v>21</v>
          </cell>
          <cell r="AD99" t="str">
            <v>Ⅱ</v>
          </cell>
          <cell r="AE99" t="str">
            <v>Ⅱ</v>
          </cell>
          <cell r="AF99" t="str">
            <v>Ⅱ</v>
          </cell>
          <cell r="AG99" t="str">
            <v>-</v>
          </cell>
          <cell r="AH99" t="str">
            <v>-</v>
          </cell>
          <cell r="AI99" t="str">
            <v>-</v>
          </cell>
          <cell r="AJ99" t="str">
            <v>高锰酸盐指数、总磷</v>
          </cell>
          <cell r="AK99" t="str">
            <v>高锰酸盐指数、总磷</v>
          </cell>
          <cell r="AL99" t="str">
            <v>高锰酸盐指数、总磷</v>
          </cell>
          <cell r="AM99" t="str">
            <v>2023-08-01</v>
          </cell>
          <cell r="AN99">
            <v>-1</v>
          </cell>
          <cell r="AO99">
            <v>-1</v>
          </cell>
          <cell r="AP99">
            <v>-1</v>
          </cell>
          <cell r="AQ99">
            <v>-1</v>
          </cell>
          <cell r="AR99">
            <v>-1</v>
          </cell>
          <cell r="AS99">
            <v>-1</v>
          </cell>
          <cell r="AT99">
            <v>-1</v>
          </cell>
          <cell r="AU99">
            <v>8</v>
          </cell>
          <cell r="AV99">
            <v>8.8</v>
          </cell>
          <cell r="AW99">
            <v>2.8</v>
          </cell>
          <cell r="AX99">
            <v>4.5</v>
          </cell>
          <cell r="AY99">
            <v>1.8</v>
          </cell>
          <cell r="AZ99">
            <v>0.04</v>
          </cell>
          <cell r="BA99">
            <v>0.03</v>
          </cell>
          <cell r="BB99">
            <v>-1</v>
          </cell>
          <cell r="BC99">
            <v>0.001</v>
          </cell>
          <cell r="BD99">
            <v>0.025</v>
          </cell>
          <cell r="BE99">
            <v>0.137</v>
          </cell>
          <cell r="BF99">
            <v>0.0002</v>
          </cell>
          <cell r="BG99">
            <v>0.0002</v>
          </cell>
          <cell r="BH99">
            <v>5e-6</v>
          </cell>
          <cell r="BI99">
            <v>2e-5</v>
          </cell>
          <cell r="BJ99">
            <v>0.002</v>
          </cell>
          <cell r="BK99">
            <v>4e-5</v>
          </cell>
          <cell r="BL99">
            <v>0.002</v>
          </cell>
          <cell r="BM99">
            <v>0.0002</v>
          </cell>
          <cell r="BN99">
            <v>0.005</v>
          </cell>
          <cell r="BO99">
            <v>0.02</v>
          </cell>
          <cell r="BP99">
            <v>0.005</v>
          </cell>
          <cell r="BQ99">
            <v>-1</v>
          </cell>
          <cell r="BR99">
            <v>-1</v>
          </cell>
          <cell r="BS99">
            <v>-1</v>
          </cell>
          <cell r="BT99">
            <v>-1</v>
          </cell>
          <cell r="BU99">
            <v>-1</v>
          </cell>
          <cell r="BV99">
            <v>-1</v>
          </cell>
          <cell r="BW99">
            <v>-1</v>
          </cell>
          <cell r="BX99">
            <v>-1</v>
          </cell>
          <cell r="BY99">
            <v>-1</v>
          </cell>
          <cell r="BZ99" t="str">
            <v/>
          </cell>
        </row>
        <row r="100">
          <cell r="B100" t="str">
            <v>篁墩</v>
          </cell>
          <cell r="C100" t="str">
            <v>浙闽片河流</v>
          </cell>
          <cell r="D100" t="str">
            <v>安徽省</v>
          </cell>
          <cell r="E100" t="str">
            <v>黄山市</v>
          </cell>
          <cell r="F100" t="str">
            <v>黄山市</v>
          </cell>
          <cell r="G100" t="str">
            <v>歙县、屯溪区、休宁县</v>
          </cell>
          <cell r="H100" t="str">
            <v>安徽省</v>
          </cell>
          <cell r="I100" t="str">
            <v>黄山市</v>
          </cell>
          <cell r="J100" t="str">
            <v>一级</v>
          </cell>
          <cell r="K100" t="str">
            <v>浙闽片水系</v>
          </cell>
          <cell r="L100" t="str">
            <v>河流</v>
          </cell>
          <cell r="M100" t="str">
            <v>新安江</v>
          </cell>
          <cell r="N100">
            <v>14503230060</v>
          </cell>
          <cell r="O100" t="str">
            <v>富春江</v>
          </cell>
        </row>
        <row r="100">
          <cell r="S100" t="str">
            <v>新安江屯溪景观娱乐用水区</v>
          </cell>
          <cell r="T100" t="str">
            <v>保留</v>
          </cell>
          <cell r="U100" t="str">
            <v>—</v>
          </cell>
          <cell r="V100">
            <v>118.3595</v>
          </cell>
          <cell r="W100">
            <v>29.7627</v>
          </cell>
          <cell r="X100" t="str">
            <v>十二五,十三五,十四五</v>
          </cell>
          <cell r="Y100" t="str">
            <v>有</v>
          </cell>
          <cell r="Z100" t="str">
            <v>固定站</v>
          </cell>
          <cell r="AA100">
            <v>2023</v>
          </cell>
          <cell r="AB100">
            <v>8</v>
          </cell>
          <cell r="AC100">
            <v>5</v>
          </cell>
          <cell r="AD100" t="str">
            <v>Ⅱ</v>
          </cell>
          <cell r="AE100" t="str">
            <v>Ⅱ</v>
          </cell>
          <cell r="AF100" t="str">
            <v>Ⅱ</v>
          </cell>
          <cell r="AG100" t="str">
            <v>-</v>
          </cell>
          <cell r="AH100" t="str">
            <v>-</v>
          </cell>
          <cell r="AI100" t="str">
            <v>-</v>
          </cell>
          <cell r="AJ100" t="str">
            <v>总磷</v>
          </cell>
          <cell r="AK100" t="str">
            <v>高锰酸盐指数、总磷</v>
          </cell>
          <cell r="AL100" t="str">
            <v>高锰酸盐指数、总磷</v>
          </cell>
          <cell r="AM100" t="str">
            <v>2023-08-01</v>
          </cell>
          <cell r="AN100">
            <v>-1</v>
          </cell>
          <cell r="AO100">
            <v>30.5</v>
          </cell>
          <cell r="AP100">
            <v>-1</v>
          </cell>
          <cell r="AQ100">
            <v>-1</v>
          </cell>
          <cell r="AR100">
            <v>13.4</v>
          </cell>
          <cell r="AS100">
            <v>-1</v>
          </cell>
          <cell r="AT100">
            <v>-1</v>
          </cell>
          <cell r="AU100">
            <v>7</v>
          </cell>
          <cell r="AV100">
            <v>7.5</v>
          </cell>
          <cell r="AW100">
            <v>1.7</v>
          </cell>
          <cell r="AX100">
            <v>-1</v>
          </cell>
          <cell r="AY100">
            <v>-1</v>
          </cell>
          <cell r="AZ100">
            <v>0.03</v>
          </cell>
          <cell r="BA100">
            <v>0.068</v>
          </cell>
          <cell r="BB100">
            <v>1</v>
          </cell>
          <cell r="BC100">
            <v>-1</v>
          </cell>
          <cell r="BD100">
            <v>-1</v>
          </cell>
          <cell r="BE100">
            <v>-1</v>
          </cell>
          <cell r="BF100">
            <v>-1</v>
          </cell>
          <cell r="BG100">
            <v>-1</v>
          </cell>
          <cell r="BH100">
            <v>-1</v>
          </cell>
          <cell r="BI100">
            <v>-1</v>
          </cell>
          <cell r="BJ100">
            <v>-1</v>
          </cell>
          <cell r="BK100">
            <v>-1</v>
          </cell>
          <cell r="BL100">
            <v>-1</v>
          </cell>
          <cell r="BM100">
            <v>-1</v>
          </cell>
          <cell r="BN100">
            <v>-1</v>
          </cell>
          <cell r="BO100">
            <v>-1</v>
          </cell>
          <cell r="BP100">
            <v>-1</v>
          </cell>
          <cell r="BQ100">
            <v>-1</v>
          </cell>
          <cell r="BR100">
            <v>-1</v>
          </cell>
          <cell r="BS100">
            <v>59.6</v>
          </cell>
          <cell r="BT100">
            <v>-1</v>
          </cell>
          <cell r="BU100">
            <v>-1</v>
          </cell>
          <cell r="BV100">
            <v>-1</v>
          </cell>
          <cell r="BW100">
            <v>-1</v>
          </cell>
          <cell r="BX100">
            <v>-1</v>
          </cell>
          <cell r="BY100">
            <v>-1</v>
          </cell>
          <cell r="BZ100" t="str">
            <v/>
          </cell>
        </row>
        <row r="101">
          <cell r="B101" t="str">
            <v>率水大桥</v>
          </cell>
          <cell r="C101" t="str">
            <v>浙闽片河流</v>
          </cell>
          <cell r="D101" t="str">
            <v>安徽省</v>
          </cell>
          <cell r="E101" t="str">
            <v>黄山市</v>
          </cell>
          <cell r="F101" t="str">
            <v>黄山市</v>
          </cell>
          <cell r="G101" t="str">
            <v>祁门县、屯溪区、休宁县</v>
          </cell>
          <cell r="H101" t="str">
            <v>安徽省</v>
          </cell>
          <cell r="I101" t="str">
            <v>黄山市</v>
          </cell>
          <cell r="J101" t="str">
            <v>二级</v>
          </cell>
          <cell r="K101" t="str">
            <v>浙闽片水系</v>
          </cell>
          <cell r="L101" t="str">
            <v>河流</v>
          </cell>
          <cell r="M101" t="str">
            <v>率水</v>
          </cell>
          <cell r="N101">
            <v>14503230097</v>
          </cell>
          <cell r="O101" t="str">
            <v>新安江</v>
          </cell>
        </row>
        <row r="101">
          <cell r="S101" t="str">
            <v>率水休宁源头水保护区/率水休宁保留区/率水屯溪饮用水源区</v>
          </cell>
          <cell r="T101" t="str">
            <v>保留</v>
          </cell>
          <cell r="U101" t="str">
            <v>—</v>
          </cell>
          <cell r="V101">
            <v>118.2882</v>
          </cell>
          <cell r="W101">
            <v>29.7025</v>
          </cell>
          <cell r="X101" t="str">
            <v>十二五,十三五,十四五</v>
          </cell>
          <cell r="Y101" t="str">
            <v>有</v>
          </cell>
          <cell r="Z101" t="str">
            <v>固定站</v>
          </cell>
          <cell r="AA101">
            <v>2023</v>
          </cell>
          <cell r="AB101">
            <v>8</v>
          </cell>
          <cell r="AC101">
            <v>5</v>
          </cell>
          <cell r="AD101" t="str">
            <v>Ⅱ</v>
          </cell>
          <cell r="AE101" t="str">
            <v>Ⅱ</v>
          </cell>
          <cell r="AF101" t="str">
            <v>Ⅱ</v>
          </cell>
          <cell r="AG101" t="str">
            <v>-</v>
          </cell>
          <cell r="AH101" t="str">
            <v>-</v>
          </cell>
          <cell r="AI101" t="str">
            <v>-</v>
          </cell>
          <cell r="AJ101" t="str">
            <v>高锰酸盐指数、总磷</v>
          </cell>
          <cell r="AK101" t="str">
            <v>高锰酸盐指数、总磷</v>
          </cell>
          <cell r="AL101" t="str">
            <v>高锰酸盐指数、总磷</v>
          </cell>
          <cell r="AM101" t="str">
            <v>2023-08-01</v>
          </cell>
          <cell r="AN101">
            <v>-1</v>
          </cell>
          <cell r="AO101">
            <v>30.4</v>
          </cell>
          <cell r="AP101">
            <v>-1</v>
          </cell>
          <cell r="AQ101">
            <v>-1</v>
          </cell>
          <cell r="AR101">
            <v>5.8</v>
          </cell>
          <cell r="AS101">
            <v>-1</v>
          </cell>
          <cell r="AT101">
            <v>-1</v>
          </cell>
          <cell r="AU101">
            <v>7</v>
          </cell>
          <cell r="AV101">
            <v>8.4</v>
          </cell>
          <cell r="AW101">
            <v>2.1</v>
          </cell>
          <cell r="AX101">
            <v>-1</v>
          </cell>
          <cell r="AY101">
            <v>-1</v>
          </cell>
          <cell r="AZ101">
            <v>0.03</v>
          </cell>
          <cell r="BA101">
            <v>0.032</v>
          </cell>
          <cell r="BB101">
            <v>0.68</v>
          </cell>
          <cell r="BC101">
            <v>-1</v>
          </cell>
          <cell r="BD101">
            <v>-1</v>
          </cell>
          <cell r="BE101">
            <v>-1</v>
          </cell>
          <cell r="BF101">
            <v>-1</v>
          </cell>
          <cell r="BG101">
            <v>-1</v>
          </cell>
          <cell r="BH101">
            <v>-1</v>
          </cell>
          <cell r="BI101">
            <v>-1</v>
          </cell>
          <cell r="BJ101">
            <v>-1</v>
          </cell>
          <cell r="BK101">
            <v>-1</v>
          </cell>
          <cell r="BL101">
            <v>-1</v>
          </cell>
          <cell r="BM101">
            <v>-1</v>
          </cell>
          <cell r="BN101">
            <v>-1</v>
          </cell>
          <cell r="BO101">
            <v>-1</v>
          </cell>
          <cell r="BP101">
            <v>-1</v>
          </cell>
          <cell r="BQ101">
            <v>-1</v>
          </cell>
          <cell r="BR101">
            <v>-1</v>
          </cell>
          <cell r="BS101">
            <v>5.3</v>
          </cell>
          <cell r="BT101">
            <v>-1</v>
          </cell>
          <cell r="BU101">
            <v>-1</v>
          </cell>
          <cell r="BV101">
            <v>-1</v>
          </cell>
          <cell r="BW101">
            <v>-1</v>
          </cell>
          <cell r="BX101">
            <v>-1</v>
          </cell>
          <cell r="BY101">
            <v>-1</v>
          </cell>
          <cell r="BZ101" t="str">
            <v/>
          </cell>
        </row>
        <row r="102">
          <cell r="B102" t="str">
            <v>横江大桥</v>
          </cell>
          <cell r="C102" t="str">
            <v>浙闽片河流</v>
          </cell>
          <cell r="D102" t="str">
            <v>安徽省</v>
          </cell>
          <cell r="E102" t="str">
            <v>黄山市</v>
          </cell>
          <cell r="F102" t="str">
            <v>黄山市</v>
          </cell>
          <cell r="G102" t="str">
            <v>屯溪区、休宁县、黟县</v>
          </cell>
          <cell r="H102" t="str">
            <v>安徽省</v>
          </cell>
          <cell r="I102" t="str">
            <v>黄山市</v>
          </cell>
          <cell r="J102" t="str">
            <v>二级</v>
          </cell>
          <cell r="K102" t="str">
            <v>浙闽片水系</v>
          </cell>
          <cell r="L102" t="str">
            <v>河流</v>
          </cell>
          <cell r="M102" t="str">
            <v>横江</v>
          </cell>
          <cell r="N102">
            <v>14503230077</v>
          </cell>
          <cell r="O102" t="str">
            <v>新安江</v>
          </cell>
        </row>
        <row r="102">
          <cell r="S102" t="str">
            <v>横江海阳镇工业用水区/横江休宁农业用水区/横江屯溪饮用水源区</v>
          </cell>
          <cell r="T102" t="str">
            <v>保留</v>
          </cell>
          <cell r="U102" t="str">
            <v>入河口</v>
          </cell>
          <cell r="V102">
            <v>118.2921</v>
          </cell>
          <cell r="W102">
            <v>29.7202</v>
          </cell>
          <cell r="X102" t="str">
            <v>十二五,十三五,十四五</v>
          </cell>
          <cell r="Y102" t="str">
            <v>有</v>
          </cell>
          <cell r="Z102" t="str">
            <v>固定站</v>
          </cell>
          <cell r="AA102">
            <v>2023</v>
          </cell>
          <cell r="AB102">
            <v>8</v>
          </cell>
          <cell r="AC102">
            <v>5</v>
          </cell>
          <cell r="AD102" t="str">
            <v>Ⅱ</v>
          </cell>
          <cell r="AE102" t="str">
            <v>Ⅱ</v>
          </cell>
          <cell r="AF102" t="str">
            <v>Ⅱ</v>
          </cell>
          <cell r="AG102" t="str">
            <v>-</v>
          </cell>
          <cell r="AH102" t="str">
            <v>-</v>
          </cell>
          <cell r="AI102" t="str">
            <v>-</v>
          </cell>
          <cell r="AJ102" t="str">
            <v>高锰酸盐指数、总磷</v>
          </cell>
          <cell r="AK102" t="str">
            <v>溶解氧、高锰酸盐指数、总磷</v>
          </cell>
          <cell r="AL102" t="str">
            <v>高锰酸盐指数、总磷</v>
          </cell>
          <cell r="AM102" t="str">
            <v>2023-08-01</v>
          </cell>
          <cell r="AN102">
            <v>-1</v>
          </cell>
          <cell r="AO102">
            <v>30.2</v>
          </cell>
          <cell r="AP102">
            <v>-1</v>
          </cell>
          <cell r="AQ102">
            <v>-1</v>
          </cell>
          <cell r="AR102">
            <v>19.8</v>
          </cell>
          <cell r="AS102">
            <v>-1</v>
          </cell>
          <cell r="AT102">
            <v>-1</v>
          </cell>
          <cell r="AU102">
            <v>7</v>
          </cell>
          <cell r="AV102">
            <v>7.5</v>
          </cell>
          <cell r="AW102">
            <v>2.6</v>
          </cell>
          <cell r="AX102">
            <v>-1</v>
          </cell>
          <cell r="AY102">
            <v>-1</v>
          </cell>
          <cell r="AZ102">
            <v>0.03</v>
          </cell>
          <cell r="BA102">
            <v>0.051</v>
          </cell>
          <cell r="BB102">
            <v>0.9</v>
          </cell>
          <cell r="BC102">
            <v>-1</v>
          </cell>
          <cell r="BD102">
            <v>-1</v>
          </cell>
          <cell r="BE102">
            <v>-1</v>
          </cell>
          <cell r="BF102">
            <v>-1</v>
          </cell>
          <cell r="BG102">
            <v>-1</v>
          </cell>
          <cell r="BH102">
            <v>-1</v>
          </cell>
          <cell r="BI102">
            <v>-1</v>
          </cell>
          <cell r="BJ102">
            <v>-1</v>
          </cell>
          <cell r="BK102">
            <v>-1</v>
          </cell>
          <cell r="BL102">
            <v>-1</v>
          </cell>
          <cell r="BM102">
            <v>-1</v>
          </cell>
          <cell r="BN102">
            <v>-1</v>
          </cell>
          <cell r="BO102">
            <v>-1</v>
          </cell>
          <cell r="BP102">
            <v>-1</v>
          </cell>
          <cell r="BQ102">
            <v>-1</v>
          </cell>
          <cell r="BR102">
            <v>-1</v>
          </cell>
          <cell r="BS102">
            <v>6.5</v>
          </cell>
          <cell r="BT102">
            <v>-1</v>
          </cell>
          <cell r="BU102">
            <v>-1</v>
          </cell>
          <cell r="BV102">
            <v>-1</v>
          </cell>
          <cell r="BW102">
            <v>-1</v>
          </cell>
          <cell r="BX102">
            <v>-1</v>
          </cell>
          <cell r="BY102">
            <v>-1</v>
          </cell>
          <cell r="BZ102" t="str">
            <v/>
          </cell>
        </row>
        <row r="103">
          <cell r="B103" t="str">
            <v>浦口</v>
          </cell>
          <cell r="C103" t="str">
            <v>浙闽片河流</v>
          </cell>
          <cell r="D103" t="str">
            <v>安徽省</v>
          </cell>
          <cell r="E103" t="str">
            <v>黄山市</v>
          </cell>
          <cell r="F103" t="str">
            <v>黄山市</v>
          </cell>
          <cell r="G103" t="str">
            <v>徽州区、歙县</v>
          </cell>
          <cell r="H103" t="str">
            <v>安徽省</v>
          </cell>
          <cell r="I103" t="str">
            <v>黄山市</v>
          </cell>
          <cell r="J103" t="str">
            <v>二级</v>
          </cell>
          <cell r="K103" t="str">
            <v>浙闽片水系</v>
          </cell>
          <cell r="L103" t="str">
            <v>河流</v>
          </cell>
          <cell r="M103" t="str">
            <v>练江</v>
          </cell>
          <cell r="N103">
            <v>14503230108</v>
          </cell>
          <cell r="O103" t="str">
            <v>新安江</v>
          </cell>
        </row>
        <row r="103">
          <cell r="S103" t="str">
            <v>练江歙县景观娱乐用水区/练江歙县过渡区/扬之水歙县饮用水源区/富资水歙县饮用水源、工业用水区</v>
          </cell>
          <cell r="T103" t="str">
            <v>保留</v>
          </cell>
          <cell r="U103" t="str">
            <v>入河口</v>
          </cell>
          <cell r="V103">
            <v>118.459</v>
          </cell>
          <cell r="W103">
            <v>29.844</v>
          </cell>
          <cell r="X103" t="str">
            <v>十二五,十三五,十四五</v>
          </cell>
          <cell r="Y103" t="str">
            <v>有</v>
          </cell>
          <cell r="Z103" t="str">
            <v>固定站</v>
          </cell>
          <cell r="AA103">
            <v>2023</v>
          </cell>
          <cell r="AB103">
            <v>8</v>
          </cell>
          <cell r="AC103">
            <v>5</v>
          </cell>
          <cell r="AD103" t="str">
            <v>Ⅲ</v>
          </cell>
          <cell r="AE103" t="str">
            <v>Ⅲ</v>
          </cell>
          <cell r="AF103" t="str">
            <v>Ⅲ</v>
          </cell>
          <cell r="AG103" t="str">
            <v>-</v>
          </cell>
          <cell r="AH103" t="str">
            <v>-</v>
          </cell>
          <cell r="AI103" t="str">
            <v>-</v>
          </cell>
          <cell r="AJ103" t="str">
            <v>总磷</v>
          </cell>
          <cell r="AK103" t="str">
            <v>总磷</v>
          </cell>
          <cell r="AL103" t="str">
            <v>溶解氧、高锰酸盐指数、总磷</v>
          </cell>
          <cell r="AM103" t="str">
            <v>2023-08-01</v>
          </cell>
          <cell r="AN103">
            <v>-1</v>
          </cell>
          <cell r="AO103">
            <v>30.4</v>
          </cell>
          <cell r="AP103">
            <v>-1</v>
          </cell>
          <cell r="AQ103">
            <v>-1</v>
          </cell>
          <cell r="AR103">
            <v>26.4</v>
          </cell>
          <cell r="AS103">
            <v>-1</v>
          </cell>
          <cell r="AT103">
            <v>-1</v>
          </cell>
          <cell r="AU103">
            <v>8</v>
          </cell>
          <cell r="AV103">
            <v>6.6</v>
          </cell>
          <cell r="AW103">
            <v>3.1</v>
          </cell>
          <cell r="AX103">
            <v>-1</v>
          </cell>
          <cell r="AY103">
            <v>-1</v>
          </cell>
          <cell r="AZ103">
            <v>0.06</v>
          </cell>
          <cell r="BA103">
            <v>0.108</v>
          </cell>
          <cell r="BB103">
            <v>1.73</v>
          </cell>
          <cell r="BC103">
            <v>-1</v>
          </cell>
          <cell r="BD103">
            <v>-1</v>
          </cell>
          <cell r="BE103">
            <v>-1</v>
          </cell>
          <cell r="BF103">
            <v>-1</v>
          </cell>
          <cell r="BG103">
            <v>-1</v>
          </cell>
          <cell r="BH103">
            <v>-1</v>
          </cell>
          <cell r="BI103">
            <v>-1</v>
          </cell>
          <cell r="BJ103">
            <v>-1</v>
          </cell>
          <cell r="BK103">
            <v>-1</v>
          </cell>
          <cell r="BL103">
            <v>-1</v>
          </cell>
          <cell r="BM103">
            <v>-1</v>
          </cell>
          <cell r="BN103">
            <v>-1</v>
          </cell>
          <cell r="BO103">
            <v>-1</v>
          </cell>
          <cell r="BP103">
            <v>-1</v>
          </cell>
          <cell r="BQ103">
            <v>-1</v>
          </cell>
          <cell r="BR103">
            <v>-1</v>
          </cell>
          <cell r="BS103">
            <v>11.2</v>
          </cell>
          <cell r="BT103">
            <v>-1</v>
          </cell>
          <cell r="BU103">
            <v>-1</v>
          </cell>
          <cell r="BV103">
            <v>-1</v>
          </cell>
          <cell r="BW103">
            <v>-1</v>
          </cell>
          <cell r="BX103">
            <v>-1</v>
          </cell>
          <cell r="BY103">
            <v>-1</v>
          </cell>
          <cell r="BZ103" t="str">
            <v/>
          </cell>
        </row>
        <row r="104">
          <cell r="B104" t="str">
            <v>太平湖湖心</v>
          </cell>
          <cell r="C104" t="str">
            <v>长江流域</v>
          </cell>
          <cell r="D104" t="str">
            <v>安徽省</v>
          </cell>
          <cell r="E104" t="str">
            <v>黄山市</v>
          </cell>
          <cell r="F104" t="str">
            <v>黄山市</v>
          </cell>
          <cell r="G104" t="str">
            <v>石台县、黄山区、黟县</v>
          </cell>
          <cell r="H104" t="str">
            <v>安徽省</v>
          </cell>
          <cell r="I104" t="str">
            <v>黄山市</v>
          </cell>
          <cell r="J104" t="str">
            <v>水库</v>
          </cell>
          <cell r="K104" t="str">
            <v>长江水系</v>
          </cell>
          <cell r="L104" t="str">
            <v>湖库</v>
          </cell>
          <cell r="M104" t="str">
            <v>太平湖</v>
          </cell>
          <cell r="N104">
            <v>14502050120</v>
          </cell>
          <cell r="O104" t="str">
            <v>-</v>
          </cell>
        </row>
        <row r="104">
          <cell r="R104" t="str">
            <v>太平湖</v>
          </cell>
          <cell r="S104" t="str">
            <v/>
          </cell>
          <cell r="T104" t="str">
            <v>保留</v>
          </cell>
          <cell r="U104" t="str">
            <v>—</v>
          </cell>
          <cell r="V104">
            <v>118.0149</v>
          </cell>
          <cell r="W104">
            <v>30.3723</v>
          </cell>
          <cell r="X104" t="str">
            <v>十二五,十三五,十四五</v>
          </cell>
          <cell r="Y104" t="str">
            <v>有</v>
          </cell>
          <cell r="Z104" t="str">
            <v>浮船站</v>
          </cell>
          <cell r="AA104">
            <v>2023</v>
          </cell>
          <cell r="AB104">
            <v>8</v>
          </cell>
          <cell r="AC104">
            <v>6</v>
          </cell>
          <cell r="AD104" t="str">
            <v>Ⅰ</v>
          </cell>
          <cell r="AE104" t="str">
            <v>Ⅰ</v>
          </cell>
          <cell r="AF104" t="str">
            <v>Ⅰ</v>
          </cell>
          <cell r="AG104" t="str">
            <v>-</v>
          </cell>
          <cell r="AH104" t="str">
            <v>-</v>
          </cell>
          <cell r="AI104" t="str">
            <v>-</v>
          </cell>
          <cell r="AJ104" t="str">
            <v>pH、溶解氧、化学需氧量、高锰酸盐指数、氨氮、总磷</v>
          </cell>
          <cell r="AK104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L104" t="str">
            <v>pH、溶解氧、高锰酸盐指数、氨氮、总磷</v>
          </cell>
          <cell r="AM104" t="str">
            <v>2023-08-16</v>
          </cell>
          <cell r="AN104">
            <v>-1</v>
          </cell>
          <cell r="AO104">
            <v>31.2</v>
          </cell>
          <cell r="AP104">
            <v>-1</v>
          </cell>
          <cell r="AQ104">
            <v>-1</v>
          </cell>
          <cell r="AR104">
            <v>9.7</v>
          </cell>
          <cell r="AS104">
            <v>290</v>
          </cell>
          <cell r="AT104">
            <v>0.025</v>
          </cell>
          <cell r="AU104">
            <v>9</v>
          </cell>
          <cell r="AV104">
            <v>9</v>
          </cell>
          <cell r="AW104">
            <v>1.5</v>
          </cell>
          <cell r="AX104">
            <v>8.7</v>
          </cell>
          <cell r="AY104">
            <v>-1</v>
          </cell>
          <cell r="AZ104">
            <v>0.02</v>
          </cell>
          <cell r="BA104">
            <v>0.009</v>
          </cell>
          <cell r="BB104">
            <v>0.52</v>
          </cell>
          <cell r="BC104">
            <v>-1</v>
          </cell>
          <cell r="BD104">
            <v>-1</v>
          </cell>
          <cell r="BE104">
            <v>-1</v>
          </cell>
          <cell r="BF104">
            <v>-1</v>
          </cell>
          <cell r="BG104">
            <v>-1</v>
          </cell>
          <cell r="BH104">
            <v>-1</v>
          </cell>
          <cell r="BI104">
            <v>-1</v>
          </cell>
          <cell r="BJ104">
            <v>-1</v>
          </cell>
          <cell r="BK104">
            <v>-1</v>
          </cell>
          <cell r="BL104">
            <v>-1</v>
          </cell>
          <cell r="BM104">
            <v>-1</v>
          </cell>
          <cell r="BN104">
            <v>-1</v>
          </cell>
          <cell r="BO104">
            <v>-1</v>
          </cell>
          <cell r="BP104">
            <v>-1</v>
          </cell>
          <cell r="BQ104">
            <v>-1</v>
          </cell>
          <cell r="BR104">
            <v>-1</v>
          </cell>
          <cell r="BS104">
            <v>3.3</v>
          </cell>
          <cell r="BT104">
            <v>-1</v>
          </cell>
          <cell r="BU104">
            <v>-1</v>
          </cell>
          <cell r="BV104">
            <v>-1</v>
          </cell>
          <cell r="BW104">
            <v>-1</v>
          </cell>
          <cell r="BX104">
            <v>-1</v>
          </cell>
          <cell r="BY104">
            <v>-1</v>
          </cell>
          <cell r="BZ104" t="str">
            <v/>
          </cell>
        </row>
        <row r="105">
          <cell r="B105" t="str">
            <v>新管</v>
          </cell>
          <cell r="C105" t="str">
            <v>浙闽片河流</v>
          </cell>
          <cell r="D105" t="str">
            <v>安徽省</v>
          </cell>
          <cell r="E105" t="str">
            <v>宣城市</v>
          </cell>
          <cell r="F105" t="str">
            <v>宣城市</v>
          </cell>
          <cell r="G105" t="str">
            <v>绩溪县</v>
          </cell>
          <cell r="H105" t="str">
            <v>安徽省</v>
          </cell>
          <cell r="I105" t="str">
            <v>黄山市</v>
          </cell>
          <cell r="J105" t="str">
            <v>三级</v>
          </cell>
          <cell r="K105" t="str">
            <v>浙闽片水系</v>
          </cell>
          <cell r="L105" t="str">
            <v>河流</v>
          </cell>
          <cell r="M105" t="str">
            <v>扬之河</v>
          </cell>
          <cell r="N105">
            <v>14503230056</v>
          </cell>
          <cell r="O105" t="str">
            <v>练江</v>
          </cell>
        </row>
        <row r="105">
          <cell r="S105" t="str">
            <v/>
          </cell>
          <cell r="T105" t="str">
            <v>保留</v>
          </cell>
          <cell r="U105" t="str">
            <v>市界（宣城市-黄山市）</v>
          </cell>
          <cell r="V105">
            <v>118.5105</v>
          </cell>
          <cell r="W105">
            <v>29.97</v>
          </cell>
          <cell r="X105" t="str">
            <v>十三五,十四五</v>
          </cell>
          <cell r="Y105" t="str">
            <v>有</v>
          </cell>
          <cell r="Z105" t="str">
            <v>固定站</v>
          </cell>
          <cell r="AA105">
            <v>2023</v>
          </cell>
          <cell r="AB105">
            <v>8</v>
          </cell>
          <cell r="AC105">
            <v>5</v>
          </cell>
          <cell r="AD105" t="str">
            <v>Ⅱ</v>
          </cell>
          <cell r="AE105" t="str">
            <v>Ⅱ</v>
          </cell>
          <cell r="AF105" t="str">
            <v>Ⅱ</v>
          </cell>
          <cell r="AG105" t="str">
            <v>-</v>
          </cell>
          <cell r="AH105" t="str">
            <v>-</v>
          </cell>
          <cell r="AI105" t="str">
            <v>-</v>
          </cell>
          <cell r="AJ105" t="str">
            <v>高锰酸盐指数、总磷</v>
          </cell>
          <cell r="AK105" t="str">
            <v>高锰酸盐指数、总磷</v>
          </cell>
          <cell r="AL105" t="str">
            <v>溶解氧、高锰酸盐指数、总磷</v>
          </cell>
          <cell r="AM105" t="str">
            <v>2023-08-01</v>
          </cell>
          <cell r="AN105">
            <v>-1</v>
          </cell>
          <cell r="AO105">
            <v>30.4</v>
          </cell>
          <cell r="AP105">
            <v>-1</v>
          </cell>
          <cell r="AQ105">
            <v>-1</v>
          </cell>
          <cell r="AR105">
            <v>25</v>
          </cell>
          <cell r="AS105">
            <v>-1</v>
          </cell>
          <cell r="AT105">
            <v>-1</v>
          </cell>
          <cell r="AU105">
            <v>8</v>
          </cell>
          <cell r="AV105">
            <v>8.4</v>
          </cell>
          <cell r="AW105">
            <v>2.6</v>
          </cell>
          <cell r="AX105">
            <v>-1</v>
          </cell>
          <cell r="AY105">
            <v>-1</v>
          </cell>
          <cell r="AZ105">
            <v>0.03</v>
          </cell>
          <cell r="BA105">
            <v>0.083</v>
          </cell>
          <cell r="BB105">
            <v>1.22</v>
          </cell>
          <cell r="BC105">
            <v>-1</v>
          </cell>
          <cell r="BD105">
            <v>-1</v>
          </cell>
          <cell r="BE105">
            <v>-1</v>
          </cell>
          <cell r="BF105">
            <v>-1</v>
          </cell>
          <cell r="BG105">
            <v>-1</v>
          </cell>
          <cell r="BH105">
            <v>-1</v>
          </cell>
          <cell r="BI105">
            <v>-1</v>
          </cell>
          <cell r="BJ105">
            <v>-1</v>
          </cell>
          <cell r="BK105">
            <v>-1</v>
          </cell>
          <cell r="BL105">
            <v>-1</v>
          </cell>
          <cell r="BM105">
            <v>-1</v>
          </cell>
          <cell r="BN105">
            <v>-1</v>
          </cell>
          <cell r="BO105">
            <v>-1</v>
          </cell>
          <cell r="BP105">
            <v>-1</v>
          </cell>
          <cell r="BQ105">
            <v>-1</v>
          </cell>
          <cell r="BR105">
            <v>-1</v>
          </cell>
          <cell r="BS105">
            <v>5</v>
          </cell>
          <cell r="BT105">
            <v>-1</v>
          </cell>
          <cell r="BU105">
            <v>-1</v>
          </cell>
          <cell r="BV105">
            <v>-1</v>
          </cell>
          <cell r="BW105">
            <v>-1</v>
          </cell>
          <cell r="BX105">
            <v>-1</v>
          </cell>
          <cell r="BY105">
            <v>-1</v>
          </cell>
          <cell r="BZ105" t="str">
            <v/>
          </cell>
        </row>
        <row r="106">
          <cell r="B106" t="str">
            <v>高压线下</v>
          </cell>
          <cell r="C106" t="str">
            <v>长江流域</v>
          </cell>
          <cell r="D106" t="str">
            <v>安徽省</v>
          </cell>
          <cell r="E106" t="str">
            <v>黄山市</v>
          </cell>
          <cell r="F106" t="str">
            <v>黄山市</v>
          </cell>
          <cell r="G106" t="str">
            <v>黄山区</v>
          </cell>
          <cell r="H106" t="str">
            <v>安徽省</v>
          </cell>
          <cell r="I106" t="str">
            <v>黄山市</v>
          </cell>
          <cell r="J106" t="str">
            <v>水库</v>
          </cell>
          <cell r="K106" t="str">
            <v>长江水系</v>
          </cell>
          <cell r="L106" t="str">
            <v>湖库</v>
          </cell>
          <cell r="M106" t="str">
            <v>太平湖</v>
          </cell>
          <cell r="N106">
            <v>14502050120</v>
          </cell>
          <cell r="O106" t="str">
            <v>-</v>
          </cell>
        </row>
        <row r="106">
          <cell r="R106" t="str">
            <v>太平湖</v>
          </cell>
          <cell r="S106" t="str">
            <v>青弋江黄山宣城源头水保护区</v>
          </cell>
          <cell r="T106" t="str">
            <v>新增</v>
          </cell>
          <cell r="U106" t="str">
            <v>市界（黄山市-宣城市）</v>
          </cell>
          <cell r="V106">
            <v>118.1153</v>
          </cell>
          <cell r="W106">
            <v>30.4086</v>
          </cell>
          <cell r="X106" t="str">
            <v>十四五</v>
          </cell>
          <cell r="Y106" t="str">
            <v>没有</v>
          </cell>
          <cell r="Z106" t="str">
            <v>-</v>
          </cell>
          <cell r="AA106">
            <v>2023</v>
          </cell>
          <cell r="AB106">
            <v>8</v>
          </cell>
          <cell r="AC106">
            <v>6</v>
          </cell>
          <cell r="AD106" t="str">
            <v>Ⅱ</v>
          </cell>
          <cell r="AE106" t="str">
            <v>Ⅰ</v>
          </cell>
          <cell r="AF106" t="str">
            <v>Ⅱ</v>
          </cell>
          <cell r="AG106" t="str">
            <v>-</v>
          </cell>
          <cell r="AH106" t="str">
            <v>-</v>
          </cell>
          <cell r="AI106" t="str">
            <v>-</v>
          </cell>
          <cell r="AJ106" t="str">
            <v>总磷</v>
          </cell>
          <cell r="AK106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L106" t="str">
            <v>溶解氧</v>
          </cell>
          <cell r="AM106" t="str">
            <v>2023-08-08</v>
          </cell>
          <cell r="AN106">
            <v>-1</v>
          </cell>
          <cell r="AO106">
            <v>29.2</v>
          </cell>
          <cell r="AP106">
            <v>-1</v>
          </cell>
          <cell r="AQ106">
            <v>-1</v>
          </cell>
          <cell r="AR106">
            <v>11.1</v>
          </cell>
          <cell r="AS106">
            <v>500</v>
          </cell>
          <cell r="AT106">
            <v>0.013</v>
          </cell>
          <cell r="AU106">
            <v>7</v>
          </cell>
          <cell r="AV106">
            <v>8.2</v>
          </cell>
          <cell r="AW106">
            <v>1.4</v>
          </cell>
          <cell r="AX106">
            <v>6.8</v>
          </cell>
          <cell r="AY106">
            <v>-1</v>
          </cell>
          <cell r="AZ106">
            <v>0.07</v>
          </cell>
          <cell r="BA106">
            <v>0.02</v>
          </cell>
          <cell r="BB106">
            <v>1.16</v>
          </cell>
          <cell r="BC106">
            <v>-1</v>
          </cell>
          <cell r="BD106">
            <v>-1</v>
          </cell>
          <cell r="BE106">
            <v>-1</v>
          </cell>
          <cell r="BF106">
            <v>-1</v>
          </cell>
          <cell r="BG106">
            <v>-1</v>
          </cell>
          <cell r="BH106">
            <v>-1</v>
          </cell>
          <cell r="BI106">
            <v>-1</v>
          </cell>
          <cell r="BJ106">
            <v>-1</v>
          </cell>
          <cell r="BK106">
            <v>-1</v>
          </cell>
          <cell r="BL106">
            <v>-1</v>
          </cell>
          <cell r="BM106">
            <v>-1</v>
          </cell>
          <cell r="BN106">
            <v>-1</v>
          </cell>
          <cell r="BO106">
            <v>-1</v>
          </cell>
          <cell r="BP106">
            <v>-1</v>
          </cell>
          <cell r="BQ106">
            <v>-1</v>
          </cell>
          <cell r="BR106">
            <v>-1</v>
          </cell>
          <cell r="BS106">
            <v>3.9</v>
          </cell>
          <cell r="BT106">
            <v>-1</v>
          </cell>
          <cell r="BU106">
            <v>-1</v>
          </cell>
          <cell r="BV106">
            <v>-1</v>
          </cell>
          <cell r="BW106">
            <v>-1</v>
          </cell>
          <cell r="BX106">
            <v>-1</v>
          </cell>
          <cell r="BY106">
            <v>-1</v>
          </cell>
          <cell r="BZ106" t="str">
            <v/>
          </cell>
        </row>
        <row r="107">
          <cell r="B107" t="str">
            <v>临河大桥</v>
          </cell>
          <cell r="C107" t="str">
            <v>浙闽片河流</v>
          </cell>
          <cell r="D107" t="str">
            <v>安徽省</v>
          </cell>
          <cell r="E107" t="str">
            <v>黄山市</v>
          </cell>
          <cell r="F107" t="str">
            <v>黄山市</v>
          </cell>
          <cell r="G107" t="str">
            <v>徽州区</v>
          </cell>
          <cell r="H107" t="str">
            <v>安徽省</v>
          </cell>
          <cell r="I107" t="str">
            <v>黄山市</v>
          </cell>
          <cell r="J107" t="str">
            <v>三级</v>
          </cell>
          <cell r="K107" t="str">
            <v>浙闽片水系</v>
          </cell>
          <cell r="L107" t="str">
            <v>河流</v>
          </cell>
          <cell r="M107" t="str">
            <v>丰乐水</v>
          </cell>
          <cell r="N107">
            <v>14503230008</v>
          </cell>
          <cell r="O107" t="str">
            <v>练江</v>
          </cell>
        </row>
        <row r="107">
          <cell r="S107" t="str">
            <v>丰乐水徽州岩寺饮用水源区</v>
          </cell>
          <cell r="T107" t="str">
            <v>新增</v>
          </cell>
          <cell r="U107" t="str">
            <v>—</v>
          </cell>
          <cell r="V107">
            <v>118.3185</v>
          </cell>
          <cell r="W107">
            <v>29.8209</v>
          </cell>
          <cell r="X107" t="str">
            <v>十四五</v>
          </cell>
          <cell r="Y107" t="str">
            <v>没有</v>
          </cell>
          <cell r="Z107" t="str">
            <v>-</v>
          </cell>
          <cell r="AA107">
            <v>2023</v>
          </cell>
          <cell r="AB107">
            <v>8</v>
          </cell>
          <cell r="AC107">
            <v>21</v>
          </cell>
          <cell r="AD107" t="str">
            <v>Ⅰ</v>
          </cell>
          <cell r="AE107" t="str">
            <v>Ⅰ</v>
          </cell>
          <cell r="AF107" t="str">
            <v>Ⅱ</v>
          </cell>
          <cell r="AG107" t="str">
            <v>-</v>
          </cell>
          <cell r="AH107" t="str">
            <v>-</v>
          </cell>
          <cell r="AI107" t="str">
            <v>-</v>
          </cell>
          <cell r="AJ107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K107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L107" t="str">
            <v>溶解氧、高锰酸盐指数、总磷</v>
          </cell>
          <cell r="AM107" t="str">
            <v>2023-08-01</v>
          </cell>
          <cell r="AN107">
            <v>-1</v>
          </cell>
          <cell r="AO107">
            <v>-1</v>
          </cell>
          <cell r="AP107">
            <v>-1</v>
          </cell>
          <cell r="AQ107">
            <v>-1</v>
          </cell>
          <cell r="AR107">
            <v>-1</v>
          </cell>
          <cell r="AS107">
            <v>-1</v>
          </cell>
          <cell r="AT107">
            <v>-1</v>
          </cell>
          <cell r="AU107">
            <v>7</v>
          </cell>
          <cell r="AV107">
            <v>7.9</v>
          </cell>
          <cell r="AW107">
            <v>1.6</v>
          </cell>
          <cell r="AX107">
            <v>8</v>
          </cell>
          <cell r="AY107">
            <v>0.8</v>
          </cell>
          <cell r="AZ107">
            <v>0.02</v>
          </cell>
          <cell r="BA107">
            <v>0.02</v>
          </cell>
          <cell r="BB107">
            <v>-1</v>
          </cell>
          <cell r="BC107">
            <v>0.002</v>
          </cell>
          <cell r="BD107">
            <v>0.025</v>
          </cell>
          <cell r="BE107">
            <v>0.09</v>
          </cell>
          <cell r="BF107">
            <v>0.0002</v>
          </cell>
          <cell r="BG107">
            <v>0.0009</v>
          </cell>
          <cell r="BH107">
            <v>5e-6</v>
          </cell>
          <cell r="BI107">
            <v>5e-5</v>
          </cell>
          <cell r="BJ107">
            <v>0.002</v>
          </cell>
          <cell r="BK107">
            <v>0.001</v>
          </cell>
          <cell r="BL107">
            <v>0.002</v>
          </cell>
          <cell r="BM107">
            <v>0.0002</v>
          </cell>
          <cell r="BN107">
            <v>0.005</v>
          </cell>
          <cell r="BO107">
            <v>0.02</v>
          </cell>
          <cell r="BP107">
            <v>0.005</v>
          </cell>
          <cell r="BQ107">
            <v>-1</v>
          </cell>
          <cell r="BR107">
            <v>-1</v>
          </cell>
          <cell r="BS107">
            <v>-1</v>
          </cell>
          <cell r="BT107">
            <v>-1</v>
          </cell>
          <cell r="BU107">
            <v>-1</v>
          </cell>
          <cell r="BV107">
            <v>-1</v>
          </cell>
          <cell r="BW107">
            <v>-1</v>
          </cell>
          <cell r="BX107">
            <v>-1</v>
          </cell>
          <cell r="BY107">
            <v>-1</v>
          </cell>
          <cell r="BZ107" t="str">
            <v/>
          </cell>
        </row>
        <row r="108">
          <cell r="B108" t="str">
            <v>坞口</v>
          </cell>
          <cell r="C108" t="str">
            <v>浙闽片河流</v>
          </cell>
          <cell r="D108" t="str">
            <v>安徽省</v>
          </cell>
          <cell r="E108" t="str">
            <v>黄山市</v>
          </cell>
          <cell r="F108" t="str">
            <v>黄山市</v>
          </cell>
          <cell r="G108" t="str">
            <v>黟县</v>
          </cell>
          <cell r="H108" t="str">
            <v>安徽省</v>
          </cell>
          <cell r="I108" t="str">
            <v>黄山市</v>
          </cell>
          <cell r="J108" t="str">
            <v>二级</v>
          </cell>
          <cell r="K108" t="str">
            <v>浙闽片水系</v>
          </cell>
          <cell r="L108" t="str">
            <v>河流</v>
          </cell>
          <cell r="M108" t="str">
            <v>横江</v>
          </cell>
          <cell r="N108">
            <v>14503230077</v>
          </cell>
          <cell r="O108" t="str">
            <v>新安江</v>
          </cell>
        </row>
        <row r="108">
          <cell r="S108" t="str">
            <v>横江黟县、休宁保留区</v>
          </cell>
          <cell r="T108" t="str">
            <v>新增</v>
          </cell>
          <cell r="U108" t="str">
            <v>—</v>
          </cell>
          <cell r="V108">
            <v>118.008</v>
          </cell>
          <cell r="W108">
            <v>29.8302</v>
          </cell>
          <cell r="X108" t="str">
            <v>十四五</v>
          </cell>
          <cell r="Y108" t="str">
            <v>没有</v>
          </cell>
          <cell r="Z108" t="str">
            <v>-</v>
          </cell>
          <cell r="AA108">
            <v>2023</v>
          </cell>
          <cell r="AB108">
            <v>8</v>
          </cell>
          <cell r="AC108">
            <v>21</v>
          </cell>
          <cell r="AD108" t="str">
            <v>Ⅱ</v>
          </cell>
          <cell r="AE108" t="str">
            <v>Ⅱ</v>
          </cell>
          <cell r="AF108" t="str">
            <v>Ⅱ</v>
          </cell>
          <cell r="AG108" t="str">
            <v>-</v>
          </cell>
          <cell r="AH108" t="str">
            <v>-</v>
          </cell>
          <cell r="AI108" t="str">
            <v>-</v>
          </cell>
          <cell r="AJ108" t="str">
            <v>高锰酸盐指数、总磷</v>
          </cell>
          <cell r="AK108" t="str">
            <v>高锰酸盐指数、总磷</v>
          </cell>
          <cell r="AL108" t="str">
            <v>氨氮、总磷</v>
          </cell>
          <cell r="AM108" t="str">
            <v>2023-08-01</v>
          </cell>
          <cell r="AN108">
            <v>-1</v>
          </cell>
          <cell r="AO108">
            <v>-1</v>
          </cell>
          <cell r="AP108">
            <v>-1</v>
          </cell>
          <cell r="AQ108">
            <v>-1</v>
          </cell>
          <cell r="AR108">
            <v>-1</v>
          </cell>
          <cell r="AS108">
            <v>-1</v>
          </cell>
          <cell r="AT108">
            <v>-1</v>
          </cell>
          <cell r="AU108">
            <v>7</v>
          </cell>
          <cell r="AV108">
            <v>8</v>
          </cell>
          <cell r="AW108">
            <v>2.8</v>
          </cell>
          <cell r="AX108">
            <v>9</v>
          </cell>
          <cell r="AY108">
            <v>1</v>
          </cell>
          <cell r="AZ108">
            <v>0.1</v>
          </cell>
          <cell r="BA108">
            <v>0.03</v>
          </cell>
          <cell r="BB108">
            <v>-1</v>
          </cell>
          <cell r="BC108">
            <v>0.001</v>
          </cell>
          <cell r="BD108">
            <v>0.025</v>
          </cell>
          <cell r="BE108">
            <v>0.21</v>
          </cell>
          <cell r="BF108">
            <v>0.0002</v>
          </cell>
          <cell r="BG108">
            <v>0.0006</v>
          </cell>
          <cell r="BH108">
            <v>5e-6</v>
          </cell>
          <cell r="BI108">
            <v>5e-5</v>
          </cell>
          <cell r="BJ108">
            <v>0.002</v>
          </cell>
          <cell r="BK108">
            <v>0.001</v>
          </cell>
          <cell r="BL108">
            <v>0.002</v>
          </cell>
          <cell r="BM108">
            <v>0.0002</v>
          </cell>
          <cell r="BN108">
            <v>0.005</v>
          </cell>
          <cell r="BO108">
            <v>0.02</v>
          </cell>
          <cell r="BP108">
            <v>0.005</v>
          </cell>
          <cell r="BQ108">
            <v>-1</v>
          </cell>
          <cell r="BR108">
            <v>-1</v>
          </cell>
          <cell r="BS108">
            <v>-1</v>
          </cell>
          <cell r="BT108">
            <v>-1</v>
          </cell>
          <cell r="BU108">
            <v>-1</v>
          </cell>
          <cell r="BV108">
            <v>-1</v>
          </cell>
          <cell r="BW108">
            <v>-1</v>
          </cell>
          <cell r="BX108">
            <v>-1</v>
          </cell>
          <cell r="BY108">
            <v>-1</v>
          </cell>
          <cell r="BZ108" t="str">
            <v/>
          </cell>
        </row>
        <row r="109">
          <cell r="B109" t="str">
            <v>天长化工厂</v>
          </cell>
          <cell r="C109" t="str">
            <v>淮河流域</v>
          </cell>
          <cell r="D109" t="str">
            <v>安徽省</v>
          </cell>
          <cell r="E109" t="str">
            <v>滁州市</v>
          </cell>
          <cell r="F109" t="str">
            <v>滁州市</v>
          </cell>
          <cell r="G109" t="str">
            <v>来安县、天长市</v>
          </cell>
          <cell r="H109" t="str">
            <v>安徽省</v>
          </cell>
          <cell r="I109" t="str">
            <v>滁州市</v>
          </cell>
          <cell r="J109" t="str">
            <v>入湖河流</v>
          </cell>
          <cell r="K109" t="str">
            <v>淮河水系</v>
          </cell>
          <cell r="L109" t="str">
            <v>河流</v>
          </cell>
          <cell r="M109" t="str">
            <v>白塔河</v>
          </cell>
          <cell r="N109">
            <v>14511130095</v>
          </cell>
          <cell r="O109" t="str">
            <v>高邮湖</v>
          </cell>
        </row>
        <row r="109">
          <cell r="S109" t="str">
            <v>白塔河天长保留区/白塔河天长农业用水区/白塔河天长过渡区</v>
          </cell>
          <cell r="T109" t="str">
            <v>保留</v>
          </cell>
          <cell r="U109" t="str">
            <v>—</v>
          </cell>
          <cell r="V109">
            <v>119.0519</v>
          </cell>
          <cell r="W109">
            <v>32.7231</v>
          </cell>
          <cell r="X109" t="str">
            <v>十一五,十二五,十三五,十四五</v>
          </cell>
          <cell r="Y109" t="str">
            <v>有</v>
          </cell>
          <cell r="Z109" t="str">
            <v>固定站</v>
          </cell>
          <cell r="AA109">
            <v>2023</v>
          </cell>
          <cell r="AB109">
            <v>8</v>
          </cell>
          <cell r="AC109">
            <v>6</v>
          </cell>
          <cell r="AD109" t="str">
            <v>Ⅲ</v>
          </cell>
          <cell r="AE109" t="str">
            <v>Ⅳ</v>
          </cell>
          <cell r="AF109" t="str">
            <v>Ⅳ</v>
          </cell>
          <cell r="AG109" t="str">
            <v>-</v>
          </cell>
          <cell r="AH109" t="str">
            <v>高锰酸盐指数（0.3）、化学需氧量（0.1）</v>
          </cell>
          <cell r="AI109" t="str">
            <v>溶解氧</v>
          </cell>
          <cell r="AJ109" t="str">
            <v>高锰酸盐指数、总磷</v>
          </cell>
          <cell r="AK109" t="str">
            <v>高锰酸盐指数、化学需氧量</v>
          </cell>
          <cell r="AL109" t="str">
            <v>溶解氧</v>
          </cell>
          <cell r="AM109" t="str">
            <v>2023-08-14</v>
          </cell>
          <cell r="AN109">
            <v>-1</v>
          </cell>
          <cell r="AO109">
            <v>31</v>
          </cell>
          <cell r="AP109">
            <v>-1</v>
          </cell>
          <cell r="AQ109">
            <v>-1</v>
          </cell>
          <cell r="AR109">
            <v>59.9</v>
          </cell>
          <cell r="AS109">
            <v>-1</v>
          </cell>
          <cell r="AT109">
            <v>-1</v>
          </cell>
          <cell r="AU109">
            <v>8</v>
          </cell>
          <cell r="AV109">
            <v>7.3</v>
          </cell>
          <cell r="AW109">
            <v>5.8</v>
          </cell>
          <cell r="AX109">
            <v>10.2</v>
          </cell>
          <cell r="AY109">
            <v>-1</v>
          </cell>
          <cell r="AZ109">
            <v>0.21</v>
          </cell>
          <cell r="BA109">
            <v>0.146</v>
          </cell>
          <cell r="BB109">
            <v>1.91</v>
          </cell>
          <cell r="BC109">
            <v>-1</v>
          </cell>
          <cell r="BD109">
            <v>-1</v>
          </cell>
          <cell r="BE109">
            <v>-1</v>
          </cell>
          <cell r="BF109">
            <v>-1</v>
          </cell>
          <cell r="BG109">
            <v>-1</v>
          </cell>
          <cell r="BH109">
            <v>-1</v>
          </cell>
          <cell r="BI109">
            <v>-1</v>
          </cell>
          <cell r="BJ109">
            <v>-1</v>
          </cell>
          <cell r="BK109">
            <v>-1</v>
          </cell>
          <cell r="BL109">
            <v>-1</v>
          </cell>
          <cell r="BM109">
            <v>-1</v>
          </cell>
          <cell r="BN109">
            <v>-1</v>
          </cell>
          <cell r="BO109">
            <v>-1</v>
          </cell>
          <cell r="BP109">
            <v>-1</v>
          </cell>
          <cell r="BQ109">
            <v>-1</v>
          </cell>
          <cell r="BR109">
            <v>-1</v>
          </cell>
          <cell r="BS109">
            <v>48.9</v>
          </cell>
          <cell r="BT109">
            <v>-1</v>
          </cell>
          <cell r="BU109">
            <v>-1</v>
          </cell>
          <cell r="BV109">
            <v>-1</v>
          </cell>
          <cell r="BW109">
            <v>-1</v>
          </cell>
          <cell r="BX109">
            <v>-1</v>
          </cell>
          <cell r="BY109">
            <v>-1</v>
          </cell>
          <cell r="BZ109" t="str">
            <v/>
          </cell>
        </row>
        <row r="110">
          <cell r="B110" t="str">
            <v>公路桥</v>
          </cell>
          <cell r="C110" t="str">
            <v>淮河流域</v>
          </cell>
          <cell r="D110" t="str">
            <v>安徽省</v>
          </cell>
          <cell r="E110" t="str">
            <v>滁州市</v>
          </cell>
          <cell r="F110" t="str">
            <v>滁州市</v>
          </cell>
          <cell r="G110" t="str">
            <v>明光市</v>
          </cell>
          <cell r="H110" t="str">
            <v>安徽省</v>
          </cell>
          <cell r="I110" t="str">
            <v>滁州市</v>
          </cell>
          <cell r="J110" t="str">
            <v>入湖河流</v>
          </cell>
          <cell r="K110" t="str">
            <v>淮河水系</v>
          </cell>
          <cell r="L110" t="str">
            <v>河流</v>
          </cell>
          <cell r="M110" t="str">
            <v>池河</v>
          </cell>
          <cell r="N110">
            <v>14511130056</v>
          </cell>
          <cell r="O110" t="str">
            <v>女山湖</v>
          </cell>
        </row>
        <row r="110">
          <cell r="S110" t="str">
            <v>池河明光过渡区/池河南沙河明光饮用水源区</v>
          </cell>
          <cell r="T110" t="str">
            <v>保留</v>
          </cell>
          <cell r="U110" t="str">
            <v>—</v>
          </cell>
          <cell r="V110">
            <v>117.9642</v>
          </cell>
          <cell r="W110">
            <v>32.7923</v>
          </cell>
          <cell r="X110" t="str">
            <v>十一五,十二五,十三五,十四五</v>
          </cell>
          <cell r="Y110" t="str">
            <v>有</v>
          </cell>
          <cell r="Z110" t="str">
            <v>固定站</v>
          </cell>
          <cell r="AA110">
            <v>2023</v>
          </cell>
          <cell r="AB110">
            <v>8</v>
          </cell>
          <cell r="AC110">
            <v>6</v>
          </cell>
          <cell r="AD110" t="str">
            <v>Ⅳ</v>
          </cell>
          <cell r="AE110" t="str">
            <v>Ⅳ</v>
          </cell>
          <cell r="AF110" t="str">
            <v>Ⅲ</v>
          </cell>
          <cell r="AG110" t="str">
            <v>高锰酸盐指数（0.02）</v>
          </cell>
          <cell r="AH110" t="str">
            <v>化学需氧量（0.1）、高锰酸盐指数（0.05）、溶解氧</v>
          </cell>
          <cell r="AI110" t="str">
            <v>-</v>
          </cell>
          <cell r="AJ110" t="str">
            <v>高锰酸盐指数</v>
          </cell>
          <cell r="AK110" t="str">
            <v>化学需氧量、溶解氧、高锰酸盐指数</v>
          </cell>
          <cell r="AL110" t="str">
            <v>高锰酸盐指数</v>
          </cell>
          <cell r="AM110" t="str">
            <v>2023-08-07</v>
          </cell>
          <cell r="AN110">
            <v>-1</v>
          </cell>
          <cell r="AO110">
            <v>31.6</v>
          </cell>
          <cell r="AP110">
            <v>-1</v>
          </cell>
          <cell r="AQ110">
            <v>-1</v>
          </cell>
          <cell r="AR110">
            <v>46.4</v>
          </cell>
          <cell r="AS110">
            <v>-1</v>
          </cell>
          <cell r="AT110">
            <v>-1</v>
          </cell>
          <cell r="AU110">
            <v>8</v>
          </cell>
          <cell r="AV110">
            <v>6.1</v>
          </cell>
          <cell r="AW110">
            <v>6.1</v>
          </cell>
          <cell r="AX110">
            <v>10</v>
          </cell>
          <cell r="AY110">
            <v>-1</v>
          </cell>
          <cell r="AZ110">
            <v>0.14</v>
          </cell>
          <cell r="BA110">
            <v>0.072</v>
          </cell>
          <cell r="BB110">
            <v>1.12</v>
          </cell>
          <cell r="BC110">
            <v>-1</v>
          </cell>
          <cell r="BD110">
            <v>-1</v>
          </cell>
          <cell r="BE110">
            <v>-1</v>
          </cell>
          <cell r="BF110">
            <v>-1</v>
          </cell>
          <cell r="BG110">
            <v>-1</v>
          </cell>
          <cell r="BH110">
            <v>-1</v>
          </cell>
          <cell r="BI110">
            <v>-1</v>
          </cell>
          <cell r="BJ110">
            <v>-1</v>
          </cell>
          <cell r="BK110">
            <v>-1</v>
          </cell>
          <cell r="BL110">
            <v>-1</v>
          </cell>
          <cell r="BM110">
            <v>-1</v>
          </cell>
          <cell r="BN110">
            <v>-1</v>
          </cell>
          <cell r="BO110">
            <v>-1</v>
          </cell>
          <cell r="BP110">
            <v>-1</v>
          </cell>
          <cell r="BQ110">
            <v>-1</v>
          </cell>
          <cell r="BR110">
            <v>-1</v>
          </cell>
          <cell r="BS110">
            <v>19.2</v>
          </cell>
          <cell r="BT110">
            <v>-1</v>
          </cell>
          <cell r="BU110">
            <v>-1</v>
          </cell>
          <cell r="BV110">
            <v>-1</v>
          </cell>
          <cell r="BW110">
            <v>-1</v>
          </cell>
          <cell r="BX110">
            <v>-1</v>
          </cell>
          <cell r="BY110">
            <v>-1</v>
          </cell>
          <cell r="BZ110" t="str">
            <v/>
          </cell>
        </row>
        <row r="111">
          <cell r="B111" t="str">
            <v>小柳巷</v>
          </cell>
          <cell r="C111" t="str">
            <v>淮河流域</v>
          </cell>
          <cell r="D111" t="str">
            <v>安徽省</v>
          </cell>
          <cell r="E111" t="str">
            <v>滁州市</v>
          </cell>
          <cell r="F111" t="str">
            <v>滁州市</v>
          </cell>
          <cell r="G111" t="str">
            <v>五河县、凤阳县、明光市</v>
          </cell>
          <cell r="H111" t="str">
            <v>安徽省</v>
          </cell>
          <cell r="I111" t="str">
            <v>滁州市</v>
          </cell>
          <cell r="J111" t="str">
            <v>干流</v>
          </cell>
          <cell r="K111" t="str">
            <v>淮河水系</v>
          </cell>
          <cell r="L111" t="str">
            <v>河流</v>
          </cell>
          <cell r="M111" t="str">
            <v>淮河</v>
          </cell>
          <cell r="N111">
            <v>14511130077</v>
          </cell>
          <cell r="O111" t="str">
            <v>洪泽湖</v>
          </cell>
        </row>
        <row r="111">
          <cell r="S111" t="str">
            <v>淮河皖苏缓冲区</v>
          </cell>
          <cell r="T111" t="str">
            <v>保留</v>
          </cell>
          <cell r="U111" t="str">
            <v>省界（皖-皖、苏）</v>
          </cell>
          <cell r="V111">
            <v>118.1492</v>
          </cell>
          <cell r="W111">
            <v>33.1689</v>
          </cell>
          <cell r="X111" t="str">
            <v>十一五,十二五,十三五,十四五</v>
          </cell>
          <cell r="Y111" t="str">
            <v>有</v>
          </cell>
          <cell r="Z111" t="str">
            <v>固定站</v>
          </cell>
          <cell r="AA111">
            <v>2023</v>
          </cell>
          <cell r="AB111">
            <v>8</v>
          </cell>
          <cell r="AC111">
            <v>5</v>
          </cell>
          <cell r="AD111" t="str">
            <v>Ⅲ</v>
          </cell>
          <cell r="AE111" t="str">
            <v>Ⅳ</v>
          </cell>
          <cell r="AF111" t="str">
            <v>Ⅱ</v>
          </cell>
          <cell r="AG111" t="str">
            <v>-</v>
          </cell>
          <cell r="AH111" t="str">
            <v>溶解氧</v>
          </cell>
          <cell r="AI111" t="str">
            <v>-</v>
          </cell>
          <cell r="AJ111" t="str">
            <v>总磷</v>
          </cell>
          <cell r="AK111" t="str">
            <v>溶解氧</v>
          </cell>
          <cell r="AL111" t="str">
            <v>溶解氧、高锰酸盐指数、总磷</v>
          </cell>
          <cell r="AM111" t="str">
            <v>2023-08-01</v>
          </cell>
          <cell r="AN111">
            <v>-1</v>
          </cell>
          <cell r="AO111">
            <v>30.7</v>
          </cell>
          <cell r="AP111">
            <v>-1</v>
          </cell>
          <cell r="AQ111">
            <v>-1</v>
          </cell>
          <cell r="AR111">
            <v>61.5</v>
          </cell>
          <cell r="AS111">
            <v>-1</v>
          </cell>
          <cell r="AT111">
            <v>-1</v>
          </cell>
          <cell r="AU111">
            <v>8</v>
          </cell>
          <cell r="AV111">
            <v>7.8</v>
          </cell>
          <cell r="AW111">
            <v>3.9</v>
          </cell>
          <cell r="AX111">
            <v>-1</v>
          </cell>
          <cell r="AY111">
            <v>-1</v>
          </cell>
          <cell r="AZ111">
            <v>0.03</v>
          </cell>
          <cell r="BA111">
            <v>0.137</v>
          </cell>
          <cell r="BB111">
            <v>2.25</v>
          </cell>
          <cell r="BC111">
            <v>-1</v>
          </cell>
          <cell r="BD111">
            <v>-1</v>
          </cell>
          <cell r="BE111">
            <v>-1</v>
          </cell>
          <cell r="BF111">
            <v>-1</v>
          </cell>
          <cell r="BG111">
            <v>-1</v>
          </cell>
          <cell r="BH111">
            <v>-1</v>
          </cell>
          <cell r="BI111">
            <v>-1</v>
          </cell>
          <cell r="BJ111">
            <v>-1</v>
          </cell>
          <cell r="BK111">
            <v>-1</v>
          </cell>
          <cell r="BL111">
            <v>-1</v>
          </cell>
          <cell r="BM111">
            <v>-1</v>
          </cell>
          <cell r="BN111">
            <v>-1</v>
          </cell>
          <cell r="BO111">
            <v>-1</v>
          </cell>
          <cell r="BP111">
            <v>-1</v>
          </cell>
          <cell r="BQ111">
            <v>-1</v>
          </cell>
          <cell r="BR111">
            <v>-1</v>
          </cell>
          <cell r="BS111">
            <v>24.9</v>
          </cell>
          <cell r="BT111">
            <v>-1</v>
          </cell>
          <cell r="BU111">
            <v>-1</v>
          </cell>
          <cell r="BV111">
            <v>-1</v>
          </cell>
          <cell r="BW111">
            <v>-1</v>
          </cell>
          <cell r="BX111">
            <v>-1</v>
          </cell>
          <cell r="BY111">
            <v>-1</v>
          </cell>
          <cell r="BZ111" t="str">
            <v/>
          </cell>
        </row>
        <row r="112">
          <cell r="B112" t="str">
            <v>水口</v>
          </cell>
          <cell r="C112" t="str">
            <v>长江流域</v>
          </cell>
          <cell r="D112" t="str">
            <v>安徽省</v>
          </cell>
          <cell r="E112" t="str">
            <v>滁州市</v>
          </cell>
          <cell r="F112" t="str">
            <v>滁州市</v>
          </cell>
          <cell r="G112" t="str">
            <v>来安县、明光市</v>
          </cell>
          <cell r="H112" t="str">
            <v>安徽省</v>
          </cell>
          <cell r="I112" t="str">
            <v>滁州市</v>
          </cell>
          <cell r="J112" t="str">
            <v>二级</v>
          </cell>
          <cell r="K112" t="str">
            <v>长江水系</v>
          </cell>
          <cell r="L112" t="str">
            <v>河流</v>
          </cell>
          <cell r="M112" t="str">
            <v>来河</v>
          </cell>
          <cell r="N112">
            <v>14502050210</v>
          </cell>
          <cell r="O112" t="str">
            <v>滁河</v>
          </cell>
        </row>
        <row r="112">
          <cell r="S112" t="str">
            <v/>
          </cell>
          <cell r="T112" t="str">
            <v>保留</v>
          </cell>
          <cell r="U112" t="str">
            <v>—</v>
          </cell>
          <cell r="V112">
            <v>118.4555</v>
          </cell>
          <cell r="W112">
            <v>32.3088</v>
          </cell>
          <cell r="X112" t="str">
            <v>十三五,十四五</v>
          </cell>
          <cell r="Y112" t="str">
            <v>有</v>
          </cell>
          <cell r="Z112" t="str">
            <v>固定站</v>
          </cell>
          <cell r="AA112">
            <v>2023</v>
          </cell>
          <cell r="AB112">
            <v>8</v>
          </cell>
          <cell r="AC112">
            <v>7</v>
          </cell>
          <cell r="AD112" t="str">
            <v>Ⅳ</v>
          </cell>
          <cell r="AE112" t="str">
            <v>Ⅳ</v>
          </cell>
          <cell r="AF112" t="str">
            <v>Ⅳ</v>
          </cell>
          <cell r="AG112" t="str">
            <v>高锰酸盐指数（0.3）</v>
          </cell>
          <cell r="AH112" t="str">
            <v>高锰酸盐指数（0.2）、氨氮（0.07）</v>
          </cell>
          <cell r="AI112" t="str">
            <v>总磷（0.1）、溶解氧</v>
          </cell>
          <cell r="AJ112" t="str">
            <v>高锰酸盐指数</v>
          </cell>
          <cell r="AK112" t="str">
            <v>高锰酸盐指数、氨氮</v>
          </cell>
          <cell r="AL112" t="str">
            <v>总磷、溶解氧</v>
          </cell>
          <cell r="AM112" t="str">
            <v>2023-08-14</v>
          </cell>
          <cell r="AN112">
            <v>-1</v>
          </cell>
          <cell r="AO112">
            <v>31.2</v>
          </cell>
          <cell r="AP112">
            <v>-1</v>
          </cell>
          <cell r="AQ112">
            <v>-1</v>
          </cell>
          <cell r="AR112">
            <v>65.1</v>
          </cell>
          <cell r="AS112">
            <v>-1</v>
          </cell>
          <cell r="AT112">
            <v>-1</v>
          </cell>
          <cell r="AU112">
            <v>8</v>
          </cell>
          <cell r="AV112">
            <v>7.7</v>
          </cell>
          <cell r="AW112">
            <v>7.6</v>
          </cell>
          <cell r="AX112">
            <v>18</v>
          </cell>
          <cell r="AY112">
            <v>2.8</v>
          </cell>
          <cell r="AZ112">
            <v>0.76</v>
          </cell>
          <cell r="BA112">
            <v>0.156</v>
          </cell>
          <cell r="BB112">
            <v>2.26</v>
          </cell>
          <cell r="BC112">
            <v>-1</v>
          </cell>
          <cell r="BD112">
            <v>-1</v>
          </cell>
          <cell r="BE112">
            <v>-1</v>
          </cell>
          <cell r="BF112">
            <v>-1</v>
          </cell>
          <cell r="BG112">
            <v>-1</v>
          </cell>
          <cell r="BH112">
            <v>-1</v>
          </cell>
          <cell r="BI112">
            <v>-1</v>
          </cell>
          <cell r="BJ112">
            <v>-1</v>
          </cell>
          <cell r="BK112">
            <v>-1</v>
          </cell>
          <cell r="BL112">
            <v>-1</v>
          </cell>
          <cell r="BM112">
            <v>-1</v>
          </cell>
          <cell r="BN112">
            <v>-1</v>
          </cell>
          <cell r="BO112">
            <v>-1</v>
          </cell>
          <cell r="BP112">
            <v>-1</v>
          </cell>
          <cell r="BQ112">
            <v>-1</v>
          </cell>
          <cell r="BR112">
            <v>-1</v>
          </cell>
          <cell r="BS112">
            <v>51.3</v>
          </cell>
          <cell r="BT112">
            <v>-1</v>
          </cell>
          <cell r="BU112">
            <v>-1</v>
          </cell>
          <cell r="BV112">
            <v>-1</v>
          </cell>
          <cell r="BW112">
            <v>-1</v>
          </cell>
          <cell r="BX112">
            <v>-1</v>
          </cell>
          <cell r="BY112">
            <v>-1</v>
          </cell>
          <cell r="BZ112" t="str">
            <v/>
          </cell>
        </row>
        <row r="113">
          <cell r="B113" t="str">
            <v>乌衣下</v>
          </cell>
          <cell r="C113" t="str">
            <v>长江流域</v>
          </cell>
          <cell r="D113" t="str">
            <v>安徽省</v>
          </cell>
          <cell r="E113" t="str">
            <v>滁州市</v>
          </cell>
          <cell r="F113" t="str">
            <v>滁州市</v>
          </cell>
          <cell r="G113" t="str">
            <v>琅琊区、南谯区</v>
          </cell>
          <cell r="H113" t="str">
            <v>安徽省</v>
          </cell>
          <cell r="I113" t="str">
            <v>滁州市</v>
          </cell>
          <cell r="J113" t="str">
            <v>二级</v>
          </cell>
          <cell r="K113" t="str">
            <v>长江水系</v>
          </cell>
          <cell r="L113" t="str">
            <v>河流</v>
          </cell>
          <cell r="M113" t="str">
            <v>清流河</v>
          </cell>
          <cell r="N113">
            <v>14502050290</v>
          </cell>
          <cell r="O113" t="str">
            <v>滁河</v>
          </cell>
        </row>
        <row r="113">
          <cell r="S113" t="str">
            <v>清流河滁州农业用水区</v>
          </cell>
          <cell r="T113" t="str">
            <v>保留</v>
          </cell>
          <cell r="U113" t="str">
            <v>—</v>
          </cell>
          <cell r="V113">
            <v>118.4367</v>
          </cell>
          <cell r="W113">
            <v>32.2109</v>
          </cell>
          <cell r="X113" t="str">
            <v>十三五,十四五</v>
          </cell>
          <cell r="Y113" t="str">
            <v>有</v>
          </cell>
          <cell r="Z113" t="str">
            <v>固定站</v>
          </cell>
          <cell r="AA113">
            <v>2023</v>
          </cell>
          <cell r="AB113">
            <v>8</v>
          </cell>
          <cell r="AC113">
            <v>7</v>
          </cell>
          <cell r="AD113" t="str">
            <v>Ⅲ</v>
          </cell>
          <cell r="AE113" t="str">
            <v>Ⅳ</v>
          </cell>
          <cell r="AF113" t="str">
            <v>Ⅲ</v>
          </cell>
          <cell r="AG113" t="str">
            <v>-</v>
          </cell>
          <cell r="AH113" t="str">
            <v>氨氮（0.5）、溶解氧</v>
          </cell>
          <cell r="AI113" t="str">
            <v>-</v>
          </cell>
          <cell r="AJ113" t="str">
            <v>化学需氧量、高锰酸盐指数、氨氮、总磷</v>
          </cell>
          <cell r="AK113" t="str">
            <v>氨氮、溶解氧</v>
          </cell>
          <cell r="AL113" t="str">
            <v>化学需氧量、高锰酸盐指数、氨氮、总磷</v>
          </cell>
          <cell r="AM113" t="str">
            <v>2023-08-14</v>
          </cell>
          <cell r="AN113">
            <v>-1</v>
          </cell>
          <cell r="AO113">
            <v>31.7</v>
          </cell>
          <cell r="AP113">
            <v>-1</v>
          </cell>
          <cell r="AQ113">
            <v>-1</v>
          </cell>
          <cell r="AR113">
            <v>73.8</v>
          </cell>
          <cell r="AS113">
            <v>-1</v>
          </cell>
          <cell r="AT113">
            <v>-1</v>
          </cell>
          <cell r="AU113">
            <v>7</v>
          </cell>
          <cell r="AV113">
            <v>7.4</v>
          </cell>
          <cell r="AW113">
            <v>5.5</v>
          </cell>
          <cell r="AX113">
            <v>18</v>
          </cell>
          <cell r="AY113">
            <v>3</v>
          </cell>
          <cell r="AZ113">
            <v>0.84</v>
          </cell>
          <cell r="BA113">
            <v>0.151</v>
          </cell>
          <cell r="BB113">
            <v>3.38</v>
          </cell>
          <cell r="BC113">
            <v>-1</v>
          </cell>
          <cell r="BD113">
            <v>-1</v>
          </cell>
          <cell r="BE113">
            <v>-1</v>
          </cell>
          <cell r="BF113">
            <v>-1</v>
          </cell>
          <cell r="BG113">
            <v>-1</v>
          </cell>
          <cell r="BH113">
            <v>-1</v>
          </cell>
          <cell r="BI113">
            <v>-1</v>
          </cell>
          <cell r="BJ113">
            <v>-1</v>
          </cell>
          <cell r="BK113">
            <v>-1</v>
          </cell>
          <cell r="BL113">
            <v>-1</v>
          </cell>
          <cell r="BM113">
            <v>-1</v>
          </cell>
          <cell r="BN113">
            <v>-1</v>
          </cell>
          <cell r="BO113">
            <v>-1</v>
          </cell>
          <cell r="BP113">
            <v>-1</v>
          </cell>
          <cell r="BQ113">
            <v>-1</v>
          </cell>
          <cell r="BR113">
            <v>-1</v>
          </cell>
          <cell r="BS113">
            <v>48.8</v>
          </cell>
          <cell r="BT113">
            <v>-1</v>
          </cell>
          <cell r="BU113">
            <v>-1</v>
          </cell>
          <cell r="BV113">
            <v>-1</v>
          </cell>
          <cell r="BW113">
            <v>-1</v>
          </cell>
          <cell r="BX113">
            <v>-1</v>
          </cell>
          <cell r="BY113">
            <v>-1</v>
          </cell>
          <cell r="BZ113" t="str">
            <v/>
          </cell>
        </row>
        <row r="114">
          <cell r="B114" t="str">
            <v>化肥厂下</v>
          </cell>
          <cell r="C114" t="str">
            <v>长江流域</v>
          </cell>
          <cell r="D114" t="str">
            <v>安徽省</v>
          </cell>
          <cell r="E114" t="str">
            <v>滁州市</v>
          </cell>
          <cell r="F114" t="str">
            <v>滁州市</v>
          </cell>
          <cell r="G114" t="str">
            <v>全椒县</v>
          </cell>
          <cell r="H114" t="str">
            <v>安徽省</v>
          </cell>
          <cell r="I114" t="str">
            <v>滁州市</v>
          </cell>
          <cell r="J114" t="str">
            <v>二级</v>
          </cell>
          <cell r="K114" t="str">
            <v>长江水系</v>
          </cell>
          <cell r="L114" t="str">
            <v>河流</v>
          </cell>
          <cell r="M114" t="str">
            <v>襄河</v>
          </cell>
          <cell r="N114">
            <v>14502050432</v>
          </cell>
          <cell r="O114" t="str">
            <v>滁河</v>
          </cell>
        </row>
        <row r="114">
          <cell r="S114" t="str">
            <v/>
          </cell>
          <cell r="T114" t="str">
            <v>保留</v>
          </cell>
          <cell r="U114" t="str">
            <v>—</v>
          </cell>
          <cell r="V114">
            <v>118.2887</v>
          </cell>
          <cell r="W114">
            <v>32.0978</v>
          </cell>
          <cell r="X114" t="str">
            <v>十三五,十四五</v>
          </cell>
          <cell r="Y114" t="str">
            <v>有</v>
          </cell>
          <cell r="Z114" t="str">
            <v>固定站</v>
          </cell>
          <cell r="AA114">
            <v>2023</v>
          </cell>
          <cell r="AB114">
            <v>8</v>
          </cell>
          <cell r="AC114">
            <v>7</v>
          </cell>
          <cell r="AD114" t="str">
            <v>Ⅳ</v>
          </cell>
          <cell r="AE114" t="str">
            <v>Ⅳ</v>
          </cell>
          <cell r="AF114" t="str">
            <v>Ⅲ</v>
          </cell>
          <cell r="AG114" t="str">
            <v>溶解氧</v>
          </cell>
          <cell r="AH114" t="str">
            <v>高锰酸盐指数（0.02）、溶解氧</v>
          </cell>
          <cell r="AI114" t="str">
            <v>-</v>
          </cell>
          <cell r="AJ114" t="str">
            <v>溶解氧</v>
          </cell>
          <cell r="AK114" t="str">
            <v>溶解氧、高锰酸盐指数</v>
          </cell>
          <cell r="AL114" t="str">
            <v>溶解氧、五日生化需氧量、化学需氧量、高锰酸盐指数、总磷</v>
          </cell>
          <cell r="AM114" t="str">
            <v>2023-08-15</v>
          </cell>
          <cell r="AN114">
            <v>-1</v>
          </cell>
          <cell r="AO114">
            <v>30.9</v>
          </cell>
          <cell r="AP114">
            <v>-1</v>
          </cell>
          <cell r="AQ114">
            <v>-1</v>
          </cell>
          <cell r="AR114">
            <v>39.1</v>
          </cell>
          <cell r="AS114">
            <v>-1</v>
          </cell>
          <cell r="AT114">
            <v>-1</v>
          </cell>
          <cell r="AU114">
            <v>7</v>
          </cell>
          <cell r="AV114">
            <v>4.4</v>
          </cell>
          <cell r="AW114">
            <v>5.1</v>
          </cell>
          <cell r="AX114">
            <v>15</v>
          </cell>
          <cell r="AY114">
            <v>1.4</v>
          </cell>
          <cell r="AZ114">
            <v>0.43</v>
          </cell>
          <cell r="BA114">
            <v>0.132</v>
          </cell>
          <cell r="BB114">
            <v>1.45</v>
          </cell>
          <cell r="BC114">
            <v>-1</v>
          </cell>
          <cell r="BD114">
            <v>-1</v>
          </cell>
          <cell r="BE114">
            <v>-1</v>
          </cell>
          <cell r="BF114">
            <v>-1</v>
          </cell>
          <cell r="BG114">
            <v>-1</v>
          </cell>
          <cell r="BH114">
            <v>-1</v>
          </cell>
          <cell r="BI114">
            <v>-1</v>
          </cell>
          <cell r="BJ114">
            <v>-1</v>
          </cell>
          <cell r="BK114">
            <v>-1</v>
          </cell>
          <cell r="BL114">
            <v>-1</v>
          </cell>
          <cell r="BM114">
            <v>-1</v>
          </cell>
          <cell r="BN114">
            <v>-1</v>
          </cell>
          <cell r="BO114">
            <v>-1</v>
          </cell>
          <cell r="BP114">
            <v>-1</v>
          </cell>
          <cell r="BQ114">
            <v>-1</v>
          </cell>
          <cell r="BR114">
            <v>-1</v>
          </cell>
          <cell r="BS114">
            <v>39.9</v>
          </cell>
          <cell r="BT114">
            <v>-1</v>
          </cell>
          <cell r="BU114">
            <v>-1</v>
          </cell>
          <cell r="BV114">
            <v>-1</v>
          </cell>
          <cell r="BW114">
            <v>-1</v>
          </cell>
          <cell r="BX114">
            <v>-1</v>
          </cell>
          <cell r="BY114">
            <v>-1</v>
          </cell>
          <cell r="BZ114" t="str">
            <v/>
          </cell>
        </row>
        <row r="115">
          <cell r="B115" t="str">
            <v>太平桥</v>
          </cell>
          <cell r="C115" t="str">
            <v>淮河流域</v>
          </cell>
          <cell r="D115" t="str">
            <v>安徽省</v>
          </cell>
          <cell r="E115" t="str">
            <v>滁州市</v>
          </cell>
          <cell r="F115" t="str">
            <v>滁州市</v>
          </cell>
          <cell r="G115" t="str">
            <v>凤阳县</v>
          </cell>
          <cell r="H115" t="str">
            <v>安徽省</v>
          </cell>
          <cell r="I115" t="str">
            <v>滁州市</v>
          </cell>
          <cell r="J115" t="str">
            <v>一级</v>
          </cell>
          <cell r="K115" t="str">
            <v>淮河水系</v>
          </cell>
          <cell r="L115" t="str">
            <v>河流</v>
          </cell>
          <cell r="M115" t="str">
            <v>濠河</v>
          </cell>
          <cell r="N115">
            <v>14511130088</v>
          </cell>
          <cell r="O115" t="str">
            <v>淮河</v>
          </cell>
        </row>
        <row r="115">
          <cell r="S115" t="str">
            <v/>
          </cell>
          <cell r="T115" t="str">
            <v>新增</v>
          </cell>
          <cell r="U115" t="str">
            <v>—</v>
          </cell>
          <cell r="V115">
            <v>117.641</v>
          </cell>
          <cell r="W115">
            <v>32.9025</v>
          </cell>
          <cell r="X115" t="str">
            <v>十四五</v>
          </cell>
          <cell r="Y115" t="str">
            <v>没有</v>
          </cell>
          <cell r="Z115" t="str">
            <v>-</v>
          </cell>
          <cell r="AA115">
            <v>2023</v>
          </cell>
          <cell r="AB115">
            <v>8</v>
          </cell>
          <cell r="AC115">
            <v>7</v>
          </cell>
          <cell r="AD115" t="str">
            <v>Ⅲ</v>
          </cell>
          <cell r="AE115" t="str">
            <v>Ⅲ</v>
          </cell>
          <cell r="AF115" t="str">
            <v>Ⅲ</v>
          </cell>
          <cell r="AG115" t="str">
            <v>-</v>
          </cell>
          <cell r="AH115" t="str">
            <v>-</v>
          </cell>
          <cell r="AI115" t="str">
            <v>-</v>
          </cell>
          <cell r="AJ115" t="str">
            <v>五日生化需氧量、高锰酸盐指数</v>
          </cell>
          <cell r="AK115" t="str">
            <v>化学需氧量、高锰酸盐指数、氨氮、总磷</v>
          </cell>
          <cell r="AL115" t="str">
            <v>五日生化需氧量、化学需氧量、高锰酸盐指数</v>
          </cell>
          <cell r="AM115" t="str">
            <v>2023-08-08</v>
          </cell>
          <cell r="AN115">
            <v>-1</v>
          </cell>
          <cell r="AO115">
            <v>32.5</v>
          </cell>
          <cell r="AP115">
            <v>-1</v>
          </cell>
          <cell r="AQ115">
            <v>-1</v>
          </cell>
          <cell r="AR115">
            <v>41.4</v>
          </cell>
          <cell r="AS115">
            <v>-1</v>
          </cell>
          <cell r="AT115">
            <v>-1</v>
          </cell>
          <cell r="AU115">
            <v>8</v>
          </cell>
          <cell r="AV115">
            <v>7.6</v>
          </cell>
          <cell r="AW115">
            <v>5.8</v>
          </cell>
          <cell r="AX115">
            <v>11.5</v>
          </cell>
          <cell r="AY115">
            <v>3.5</v>
          </cell>
          <cell r="AZ115">
            <v>0.11</v>
          </cell>
          <cell r="BA115">
            <v>0.09</v>
          </cell>
          <cell r="BB115">
            <v>1.8</v>
          </cell>
          <cell r="BC115">
            <v>-1</v>
          </cell>
          <cell r="BD115">
            <v>-1</v>
          </cell>
          <cell r="BE115">
            <v>-1</v>
          </cell>
          <cell r="BF115">
            <v>-1</v>
          </cell>
          <cell r="BG115">
            <v>-1</v>
          </cell>
          <cell r="BH115">
            <v>-1</v>
          </cell>
          <cell r="BI115">
            <v>-1</v>
          </cell>
          <cell r="BJ115">
            <v>-1</v>
          </cell>
          <cell r="BK115">
            <v>-1</v>
          </cell>
          <cell r="BL115">
            <v>-1</v>
          </cell>
          <cell r="BM115">
            <v>-1</v>
          </cell>
          <cell r="BN115">
            <v>-1</v>
          </cell>
          <cell r="BO115">
            <v>-1</v>
          </cell>
          <cell r="BP115">
            <v>-1</v>
          </cell>
          <cell r="BQ115">
            <v>-1</v>
          </cell>
          <cell r="BR115">
            <v>-1</v>
          </cell>
          <cell r="BS115">
            <v>101</v>
          </cell>
          <cell r="BT115">
            <v>-1</v>
          </cell>
          <cell r="BU115">
            <v>-1</v>
          </cell>
          <cell r="BV115">
            <v>-1</v>
          </cell>
          <cell r="BW115">
            <v>-1</v>
          </cell>
          <cell r="BX115">
            <v>-1</v>
          </cell>
          <cell r="BY115">
            <v>-1</v>
          </cell>
          <cell r="BZ115" t="str">
            <v/>
          </cell>
        </row>
        <row r="116">
          <cell r="B116" t="str">
            <v>南沙河</v>
          </cell>
          <cell r="C116" t="str">
            <v>淮河流域</v>
          </cell>
          <cell r="D116" t="str">
            <v>安徽省</v>
          </cell>
          <cell r="E116" t="str">
            <v>滁州市</v>
          </cell>
          <cell r="F116" t="str">
            <v>滁州市</v>
          </cell>
          <cell r="G116" t="str">
            <v>明光市</v>
          </cell>
          <cell r="H116" t="str">
            <v>安徽省</v>
          </cell>
          <cell r="I116" t="str">
            <v>滁州市</v>
          </cell>
          <cell r="J116" t="str">
            <v>一级</v>
          </cell>
          <cell r="K116" t="str">
            <v>淮河水系</v>
          </cell>
          <cell r="L116" t="str">
            <v>河流</v>
          </cell>
          <cell r="M116" t="str">
            <v>南沙河</v>
          </cell>
          <cell r="N116">
            <v>14511130020</v>
          </cell>
          <cell r="O116" t="str">
            <v>池河</v>
          </cell>
        </row>
        <row r="116">
          <cell r="S116" t="str">
            <v/>
          </cell>
          <cell r="T116" t="str">
            <v>新增</v>
          </cell>
          <cell r="U116" t="str">
            <v>—</v>
          </cell>
          <cell r="V116">
            <v>117.9854</v>
          </cell>
          <cell r="W116">
            <v>32.7456</v>
          </cell>
          <cell r="X116" t="str">
            <v>十四五</v>
          </cell>
          <cell r="Y116" t="str">
            <v>没有</v>
          </cell>
          <cell r="Z116" t="str">
            <v>-</v>
          </cell>
          <cell r="AA116">
            <v>2023</v>
          </cell>
          <cell r="AB116">
            <v>8</v>
          </cell>
          <cell r="AC116">
            <v>7</v>
          </cell>
          <cell r="AD116" t="str">
            <v>Ⅲ</v>
          </cell>
          <cell r="AE116" t="str">
            <v>Ⅲ</v>
          </cell>
          <cell r="AF116" t="str">
            <v>Ⅲ</v>
          </cell>
          <cell r="AG116" t="str">
            <v>-</v>
          </cell>
          <cell r="AH116" t="str">
            <v>-</v>
          </cell>
          <cell r="AI116" t="str">
            <v>-</v>
          </cell>
          <cell r="AJ116" t="str">
            <v>化学需氧量、高锰酸盐指数</v>
          </cell>
          <cell r="AK116" t="str">
            <v>化学需氧量、高锰酸盐指数</v>
          </cell>
          <cell r="AL116" t="str">
            <v>溶解氧、化学需氧量、高锰酸盐指数</v>
          </cell>
          <cell r="AM116" t="str">
            <v>2023-08-07</v>
          </cell>
          <cell r="AN116">
            <v>-1</v>
          </cell>
          <cell r="AO116">
            <v>30.4</v>
          </cell>
          <cell r="AP116">
            <v>-1</v>
          </cell>
          <cell r="AQ116">
            <v>-1</v>
          </cell>
          <cell r="AR116">
            <v>30.4</v>
          </cell>
          <cell r="AS116">
            <v>-1</v>
          </cell>
          <cell r="AT116">
            <v>-1</v>
          </cell>
          <cell r="AU116">
            <v>8</v>
          </cell>
          <cell r="AV116">
            <v>6</v>
          </cell>
          <cell r="AW116">
            <v>5.7</v>
          </cell>
          <cell r="AX116">
            <v>16</v>
          </cell>
          <cell r="AY116">
            <v>1</v>
          </cell>
          <cell r="AZ116">
            <v>0.18</v>
          </cell>
          <cell r="BA116">
            <v>0.02</v>
          </cell>
          <cell r="BB116">
            <v>1.69</v>
          </cell>
          <cell r="BC116">
            <v>-1</v>
          </cell>
          <cell r="BD116">
            <v>-1</v>
          </cell>
          <cell r="BE116">
            <v>-1</v>
          </cell>
          <cell r="BF116">
            <v>-1</v>
          </cell>
          <cell r="BG116">
            <v>-1</v>
          </cell>
          <cell r="BH116">
            <v>-1</v>
          </cell>
          <cell r="BI116">
            <v>-1</v>
          </cell>
          <cell r="BJ116">
            <v>-1</v>
          </cell>
          <cell r="BK116">
            <v>-1</v>
          </cell>
          <cell r="BL116">
            <v>-1</v>
          </cell>
          <cell r="BM116">
            <v>-1</v>
          </cell>
          <cell r="BN116">
            <v>-1</v>
          </cell>
          <cell r="BO116">
            <v>-1</v>
          </cell>
          <cell r="BP116">
            <v>-1</v>
          </cell>
          <cell r="BQ116">
            <v>-1</v>
          </cell>
          <cell r="BR116">
            <v>-1</v>
          </cell>
          <cell r="BS116">
            <v>3.3</v>
          </cell>
          <cell r="BT116">
            <v>-1</v>
          </cell>
          <cell r="BU116">
            <v>-1</v>
          </cell>
          <cell r="BV116">
            <v>-1</v>
          </cell>
          <cell r="BW116">
            <v>-1</v>
          </cell>
          <cell r="BX116">
            <v>-1</v>
          </cell>
          <cell r="BY116">
            <v>-1</v>
          </cell>
          <cell r="BZ116" t="str">
            <v/>
          </cell>
        </row>
        <row r="117">
          <cell r="B117" t="str">
            <v>女山湖湖心</v>
          </cell>
          <cell r="C117" t="str">
            <v>淮河流域</v>
          </cell>
          <cell r="D117" t="str">
            <v>安徽省</v>
          </cell>
          <cell r="E117" t="str">
            <v>滁州市</v>
          </cell>
          <cell r="F117" t="str">
            <v>滁州市</v>
          </cell>
          <cell r="G117" t="str">
            <v>明光市</v>
          </cell>
          <cell r="H117" t="str">
            <v>安徽省</v>
          </cell>
          <cell r="I117" t="str">
            <v>滁州市</v>
          </cell>
          <cell r="J117" t="str">
            <v>湖泊</v>
          </cell>
          <cell r="K117" t="str">
            <v>淮河水系</v>
          </cell>
          <cell r="L117" t="str">
            <v>湖库</v>
          </cell>
          <cell r="M117" t="str">
            <v>女山湖</v>
          </cell>
          <cell r="N117">
            <v>14511130036</v>
          </cell>
          <cell r="O117" t="str">
            <v>-</v>
          </cell>
        </row>
        <row r="117">
          <cell r="S117" t="str">
            <v>女山湖明光农业、渔业用水区</v>
          </cell>
          <cell r="T117" t="str">
            <v>新增</v>
          </cell>
          <cell r="U117" t="str">
            <v>—</v>
          </cell>
          <cell r="V117">
            <v>118.0961</v>
          </cell>
          <cell r="W117">
            <v>32.9583</v>
          </cell>
          <cell r="X117" t="str">
            <v>十四五</v>
          </cell>
          <cell r="Y117" t="str">
            <v>没有</v>
          </cell>
          <cell r="Z117" t="str">
            <v>-</v>
          </cell>
          <cell r="AA117">
            <v>2023</v>
          </cell>
          <cell r="AB117">
            <v>8</v>
          </cell>
          <cell r="AC117">
            <v>6</v>
          </cell>
          <cell r="AD117" t="str">
            <v>Ⅲ</v>
          </cell>
          <cell r="AE117" t="str">
            <v>Ⅲ</v>
          </cell>
          <cell r="AF117" t="str">
            <v>Ⅲ</v>
          </cell>
          <cell r="AG117" t="str">
            <v>-</v>
          </cell>
          <cell r="AH117" t="str">
            <v>-</v>
          </cell>
          <cell r="AI117" t="str">
            <v>-</v>
          </cell>
          <cell r="AJ117" t="str">
            <v>高锰酸盐指数、总磷</v>
          </cell>
          <cell r="AK117" t="str">
            <v>总磷</v>
          </cell>
          <cell r="AL117" t="str">
            <v>化学需氧量、高锰酸盐指数、总磷</v>
          </cell>
          <cell r="AM117" t="str">
            <v>2023-08-09</v>
          </cell>
          <cell r="AN117">
            <v>-1</v>
          </cell>
          <cell r="AO117">
            <v>30.1</v>
          </cell>
          <cell r="AP117">
            <v>-1</v>
          </cell>
          <cell r="AQ117">
            <v>-1</v>
          </cell>
          <cell r="AR117">
            <v>46.9</v>
          </cell>
          <cell r="AS117">
            <v>85</v>
          </cell>
          <cell r="AT117">
            <v>0.008</v>
          </cell>
          <cell r="AU117">
            <v>8</v>
          </cell>
          <cell r="AV117">
            <v>6.2</v>
          </cell>
          <cell r="AW117">
            <v>4.2</v>
          </cell>
          <cell r="AX117">
            <v>11.5</v>
          </cell>
          <cell r="AY117">
            <v>-1</v>
          </cell>
          <cell r="AZ117">
            <v>0.12</v>
          </cell>
          <cell r="BA117">
            <v>0.03</v>
          </cell>
          <cell r="BB117">
            <v>1.7</v>
          </cell>
          <cell r="BC117">
            <v>-1</v>
          </cell>
          <cell r="BD117">
            <v>-1</v>
          </cell>
          <cell r="BE117">
            <v>-1</v>
          </cell>
          <cell r="BF117">
            <v>-1</v>
          </cell>
          <cell r="BG117">
            <v>-1</v>
          </cell>
          <cell r="BH117">
            <v>-1</v>
          </cell>
          <cell r="BI117">
            <v>-1</v>
          </cell>
          <cell r="BJ117">
            <v>-1</v>
          </cell>
          <cell r="BK117">
            <v>-1</v>
          </cell>
          <cell r="BL117">
            <v>-1</v>
          </cell>
          <cell r="BM117">
            <v>-1</v>
          </cell>
          <cell r="BN117">
            <v>-1</v>
          </cell>
          <cell r="BO117">
            <v>-1</v>
          </cell>
          <cell r="BP117">
            <v>-1</v>
          </cell>
          <cell r="BQ117">
            <v>-1</v>
          </cell>
          <cell r="BR117">
            <v>-1</v>
          </cell>
          <cell r="BS117">
            <v>12.4</v>
          </cell>
          <cell r="BT117">
            <v>-1</v>
          </cell>
          <cell r="BU117">
            <v>-1</v>
          </cell>
          <cell r="BV117">
            <v>-1</v>
          </cell>
          <cell r="BW117">
            <v>-1</v>
          </cell>
          <cell r="BX117">
            <v>-1</v>
          </cell>
          <cell r="BY117">
            <v>-1</v>
          </cell>
          <cell r="BZ117" t="str">
            <v/>
          </cell>
        </row>
        <row r="118">
          <cell r="B118" t="str">
            <v>七里湖</v>
          </cell>
          <cell r="C118" t="str">
            <v>淮河流域</v>
          </cell>
          <cell r="D118" t="str">
            <v>安徽省</v>
          </cell>
          <cell r="E118" t="str">
            <v>滁州市</v>
          </cell>
          <cell r="F118" t="str">
            <v>滁州市</v>
          </cell>
          <cell r="G118" t="str">
            <v>明光市</v>
          </cell>
          <cell r="H118" t="str">
            <v>安徽省</v>
          </cell>
          <cell r="I118" t="str">
            <v>滁州市</v>
          </cell>
          <cell r="J118" t="str">
            <v>湖泊</v>
          </cell>
          <cell r="K118" t="str">
            <v>淮河水系</v>
          </cell>
          <cell r="L118" t="str">
            <v>湖库</v>
          </cell>
          <cell r="M118" t="str">
            <v>七里湖</v>
          </cell>
          <cell r="N118">
            <v>14511130001</v>
          </cell>
          <cell r="O118" t="str">
            <v>-</v>
          </cell>
        </row>
        <row r="118">
          <cell r="S118" t="str">
            <v>七里湖明光渔业、农业用水区</v>
          </cell>
          <cell r="T118" t="str">
            <v>新增</v>
          </cell>
          <cell r="U118" t="str">
            <v>—</v>
          </cell>
          <cell r="V118">
            <v>118.2233</v>
          </cell>
          <cell r="W118">
            <v>32.9273</v>
          </cell>
          <cell r="X118" t="str">
            <v>十四五</v>
          </cell>
          <cell r="Y118" t="str">
            <v>没有</v>
          </cell>
          <cell r="Z118" t="str">
            <v>-</v>
          </cell>
          <cell r="AA118">
            <v>2023</v>
          </cell>
          <cell r="AB118">
            <v>8</v>
          </cell>
          <cell r="AC118">
            <v>7</v>
          </cell>
          <cell r="AD118" t="str">
            <v>Ⅴ</v>
          </cell>
          <cell r="AE118" t="str">
            <v>Ⅴ</v>
          </cell>
          <cell r="AF118" t="str">
            <v>Ⅳ</v>
          </cell>
          <cell r="AG118" t="str">
            <v>总磷（1.7）</v>
          </cell>
          <cell r="AH118" t="str">
            <v>总磷（1.6）</v>
          </cell>
          <cell r="AI118" t="str">
            <v>总磷（0.8）、化学需氧量（0.2）、高锰酸盐指数（0.2）</v>
          </cell>
          <cell r="AJ118" t="str">
            <v>总磷</v>
          </cell>
          <cell r="AK118" t="str">
            <v>总磷</v>
          </cell>
          <cell r="AL118" t="str">
            <v>总磷、化学需氧量、高锰酸盐指数</v>
          </cell>
          <cell r="AM118" t="str">
            <v>2023-08-09</v>
          </cell>
          <cell r="AN118">
            <v>-1</v>
          </cell>
          <cell r="AO118">
            <v>29.8</v>
          </cell>
          <cell r="AP118">
            <v>-1</v>
          </cell>
          <cell r="AQ118">
            <v>-1</v>
          </cell>
          <cell r="AR118">
            <v>54.8</v>
          </cell>
          <cell r="AS118">
            <v>15</v>
          </cell>
          <cell r="AT118">
            <v>0.033</v>
          </cell>
          <cell r="AU118">
            <v>9</v>
          </cell>
          <cell r="AV118">
            <v>9.4</v>
          </cell>
          <cell r="AW118">
            <v>5.2</v>
          </cell>
          <cell r="AX118">
            <v>15</v>
          </cell>
          <cell r="AY118">
            <v>3.6</v>
          </cell>
          <cell r="AZ118">
            <v>0.15</v>
          </cell>
          <cell r="BA118">
            <v>0.135</v>
          </cell>
          <cell r="BB118">
            <v>1.75</v>
          </cell>
          <cell r="BC118">
            <v>-1</v>
          </cell>
          <cell r="BD118">
            <v>-1</v>
          </cell>
          <cell r="BE118">
            <v>-1</v>
          </cell>
          <cell r="BF118">
            <v>-1</v>
          </cell>
          <cell r="BG118">
            <v>-1</v>
          </cell>
          <cell r="BH118">
            <v>-1</v>
          </cell>
          <cell r="BI118">
            <v>-1</v>
          </cell>
          <cell r="BJ118">
            <v>-1</v>
          </cell>
          <cell r="BK118">
            <v>-1</v>
          </cell>
          <cell r="BL118">
            <v>-1</v>
          </cell>
          <cell r="BM118">
            <v>-1</v>
          </cell>
          <cell r="BN118">
            <v>-1</v>
          </cell>
          <cell r="BO118">
            <v>-1</v>
          </cell>
          <cell r="BP118">
            <v>-1</v>
          </cell>
          <cell r="BQ118">
            <v>-1</v>
          </cell>
          <cell r="BR118">
            <v>-1</v>
          </cell>
          <cell r="BS118">
            <v>115</v>
          </cell>
          <cell r="BT118">
            <v>-1</v>
          </cell>
          <cell r="BU118">
            <v>-1</v>
          </cell>
          <cell r="BV118">
            <v>-1</v>
          </cell>
          <cell r="BW118">
            <v>-1</v>
          </cell>
          <cell r="BX118">
            <v>-1</v>
          </cell>
          <cell r="BY118">
            <v>-1</v>
          </cell>
          <cell r="BZ118" t="str">
            <v/>
          </cell>
        </row>
        <row r="119">
          <cell r="B119" t="str">
            <v>老白塔河入湖口</v>
          </cell>
          <cell r="C119" t="str">
            <v>淮河流域</v>
          </cell>
          <cell r="D119" t="str">
            <v>安徽省</v>
          </cell>
          <cell r="E119" t="str">
            <v>滁州市</v>
          </cell>
          <cell r="F119" t="str">
            <v>滁州市</v>
          </cell>
          <cell r="G119" t="str">
            <v>天长市</v>
          </cell>
          <cell r="H119" t="str">
            <v>安徽省</v>
          </cell>
          <cell r="I119" t="str">
            <v>滁州市</v>
          </cell>
          <cell r="J119" t="str">
            <v>入湖河流</v>
          </cell>
          <cell r="K119" t="str">
            <v>淮河水系</v>
          </cell>
          <cell r="L119" t="str">
            <v>河流</v>
          </cell>
          <cell r="M119" t="str">
            <v>老白塔河</v>
          </cell>
          <cell r="N119">
            <v>14511130104</v>
          </cell>
          <cell r="O119" t="str">
            <v>高邮湖</v>
          </cell>
        </row>
        <row r="119">
          <cell r="S119" t="str">
            <v>老白塔河天长农业用水区</v>
          </cell>
          <cell r="T119" t="str">
            <v>新增</v>
          </cell>
          <cell r="U119" t="str">
            <v>—</v>
          </cell>
          <cell r="V119">
            <v>119.1101</v>
          </cell>
          <cell r="W119">
            <v>32.7932</v>
          </cell>
          <cell r="X119" t="str">
            <v>十四五</v>
          </cell>
          <cell r="Y119" t="str">
            <v>没有</v>
          </cell>
          <cell r="Z119" t="str">
            <v>-</v>
          </cell>
          <cell r="AA119">
            <v>2023</v>
          </cell>
          <cell r="AB119">
            <v>8</v>
          </cell>
          <cell r="AC119">
            <v>6</v>
          </cell>
          <cell r="AD119" t="str">
            <v>Ⅲ</v>
          </cell>
          <cell r="AE119" t="str">
            <v>劣Ⅴ</v>
          </cell>
          <cell r="AF119" t="str">
            <v>Ⅲ</v>
          </cell>
          <cell r="AG119" t="str">
            <v>-</v>
          </cell>
          <cell r="AH119" t="str">
            <v>化学需氧量（0.2）、高锰酸盐指数（0.07）、溶解氧</v>
          </cell>
          <cell r="AI119" t="str">
            <v>-</v>
          </cell>
          <cell r="AJ119" t="str">
            <v>溶解氧、高锰酸盐指数</v>
          </cell>
          <cell r="AK119" t="str">
            <v>溶解氧</v>
          </cell>
          <cell r="AL119" t="str">
            <v>溶解氧、化学需氧量、高锰酸盐指数</v>
          </cell>
          <cell r="AM119" t="str">
            <v>2023-08-14</v>
          </cell>
          <cell r="AN119">
            <v>-1</v>
          </cell>
          <cell r="AO119">
            <v>32.4</v>
          </cell>
          <cell r="AP119">
            <v>-1</v>
          </cell>
          <cell r="AQ119">
            <v>-1</v>
          </cell>
          <cell r="AR119">
            <v>46.7</v>
          </cell>
          <cell r="AS119">
            <v>-1</v>
          </cell>
          <cell r="AT119">
            <v>-1</v>
          </cell>
          <cell r="AU119">
            <v>8</v>
          </cell>
          <cell r="AV119">
            <v>5</v>
          </cell>
          <cell r="AW119">
            <v>4.3</v>
          </cell>
          <cell r="AX119">
            <v>14</v>
          </cell>
          <cell r="AY119">
            <v>-1</v>
          </cell>
          <cell r="AZ119">
            <v>0.14</v>
          </cell>
          <cell r="BA119">
            <v>0.09</v>
          </cell>
          <cell r="BB119">
            <v>0.96</v>
          </cell>
          <cell r="BC119">
            <v>-1</v>
          </cell>
          <cell r="BD119">
            <v>-1</v>
          </cell>
          <cell r="BE119">
            <v>-1</v>
          </cell>
          <cell r="BF119">
            <v>-1</v>
          </cell>
          <cell r="BG119">
            <v>-1</v>
          </cell>
          <cell r="BH119">
            <v>-1</v>
          </cell>
          <cell r="BI119">
            <v>-1</v>
          </cell>
          <cell r="BJ119">
            <v>-1</v>
          </cell>
          <cell r="BK119">
            <v>-1</v>
          </cell>
          <cell r="BL119">
            <v>-1</v>
          </cell>
          <cell r="BM119">
            <v>-1</v>
          </cell>
          <cell r="BN119">
            <v>-1</v>
          </cell>
          <cell r="BO119">
            <v>-1</v>
          </cell>
          <cell r="BP119">
            <v>-1</v>
          </cell>
          <cell r="BQ119">
            <v>-1</v>
          </cell>
          <cell r="BR119">
            <v>-1</v>
          </cell>
          <cell r="BS119">
            <v>26.1</v>
          </cell>
          <cell r="BT119">
            <v>-1</v>
          </cell>
          <cell r="BU119">
            <v>-1</v>
          </cell>
          <cell r="BV119">
            <v>-1</v>
          </cell>
          <cell r="BW119">
            <v>-1</v>
          </cell>
          <cell r="BX119">
            <v>-1</v>
          </cell>
          <cell r="BY119">
            <v>-1</v>
          </cell>
          <cell r="BZ119" t="str">
            <v/>
          </cell>
        </row>
        <row r="120">
          <cell r="B120" t="str">
            <v>刘府河入天河湖口</v>
          </cell>
          <cell r="C120" t="str">
            <v>淮河流域</v>
          </cell>
          <cell r="D120" t="str">
            <v>安徽省</v>
          </cell>
          <cell r="E120" t="str">
            <v>滁州市</v>
          </cell>
          <cell r="F120" t="str">
            <v>滁州市</v>
          </cell>
          <cell r="G120" t="str">
            <v>凤阳县</v>
          </cell>
          <cell r="H120" t="str">
            <v>安徽省</v>
          </cell>
          <cell r="I120" t="str">
            <v>滁州市</v>
          </cell>
          <cell r="J120" t="str">
            <v>二级</v>
          </cell>
          <cell r="K120" t="str">
            <v>淮河水系</v>
          </cell>
          <cell r="L120" t="str">
            <v>河流</v>
          </cell>
          <cell r="M120" t="str">
            <v>刘府河</v>
          </cell>
          <cell r="N120">
            <v>14510320020</v>
          </cell>
          <cell r="O120" t="str">
            <v>天河</v>
          </cell>
        </row>
        <row r="120">
          <cell r="S120" t="str">
            <v/>
          </cell>
          <cell r="T120" t="str">
            <v>新增</v>
          </cell>
          <cell r="U120" t="str">
            <v>市界（滁州市-蚌埠市）</v>
          </cell>
          <cell r="V120">
            <v>117.292</v>
          </cell>
          <cell r="W120">
            <v>32.8186</v>
          </cell>
          <cell r="X120" t="str">
            <v>十四五</v>
          </cell>
          <cell r="Y120" t="str">
            <v>没有</v>
          </cell>
          <cell r="Z120" t="str">
            <v>-</v>
          </cell>
          <cell r="AA120">
            <v>2023</v>
          </cell>
          <cell r="AB120">
            <v>8</v>
          </cell>
          <cell r="AC120">
            <v>8</v>
          </cell>
          <cell r="AD120" t="str">
            <v>Ⅳ</v>
          </cell>
          <cell r="AE120" t="str">
            <v>Ⅳ</v>
          </cell>
          <cell r="AF120" t="str">
            <v>Ⅳ</v>
          </cell>
          <cell r="AG120" t="str">
            <v>总磷（0.4）</v>
          </cell>
          <cell r="AH120" t="str">
            <v>化学需氧量（0.2）、氨氮（0.1）、高锰酸盐指数（0.1）</v>
          </cell>
          <cell r="AI120" t="str">
            <v>化学需氧量（0.4）、高锰酸盐指数（0.4）</v>
          </cell>
          <cell r="AJ120" t="str">
            <v>总磷</v>
          </cell>
          <cell r="AK120" t="str">
            <v>化学需氧量、氨氮、高锰酸盐指数</v>
          </cell>
          <cell r="AL120" t="str">
            <v>化学需氧量、高锰酸盐指数</v>
          </cell>
          <cell r="AM120" t="str">
            <v>2023-08-08</v>
          </cell>
          <cell r="AN120">
            <v>-1</v>
          </cell>
          <cell r="AO120">
            <v>32.2</v>
          </cell>
          <cell r="AP120">
            <v>-1</v>
          </cell>
          <cell r="AQ120">
            <v>-1</v>
          </cell>
          <cell r="AR120">
            <v>55</v>
          </cell>
          <cell r="AS120">
            <v>-1</v>
          </cell>
          <cell r="AT120">
            <v>-1</v>
          </cell>
          <cell r="AU120">
            <v>8</v>
          </cell>
          <cell r="AV120">
            <v>6.4</v>
          </cell>
          <cell r="AW120">
            <v>5.9</v>
          </cell>
          <cell r="AX120">
            <v>14</v>
          </cell>
          <cell r="AY120">
            <v>3.8</v>
          </cell>
          <cell r="AZ120">
            <v>0.14</v>
          </cell>
          <cell r="BA120">
            <v>0.29</v>
          </cell>
          <cell r="BB120">
            <v>1.88</v>
          </cell>
          <cell r="BC120">
            <v>-1</v>
          </cell>
          <cell r="BD120">
            <v>-1</v>
          </cell>
          <cell r="BE120">
            <v>0.83</v>
          </cell>
          <cell r="BF120">
            <v>-1</v>
          </cell>
          <cell r="BG120">
            <v>-1</v>
          </cell>
          <cell r="BH120">
            <v>-1</v>
          </cell>
          <cell r="BI120">
            <v>-1</v>
          </cell>
          <cell r="BJ120">
            <v>-1</v>
          </cell>
          <cell r="BK120">
            <v>-1</v>
          </cell>
          <cell r="BL120">
            <v>-1</v>
          </cell>
          <cell r="BM120">
            <v>-1</v>
          </cell>
          <cell r="BN120">
            <v>-1</v>
          </cell>
          <cell r="BO120">
            <v>-1</v>
          </cell>
          <cell r="BP120">
            <v>-1</v>
          </cell>
          <cell r="BQ120">
            <v>-1</v>
          </cell>
          <cell r="BR120">
            <v>-1</v>
          </cell>
          <cell r="BS120">
            <v>19.6</v>
          </cell>
          <cell r="BT120">
            <v>-1</v>
          </cell>
          <cell r="BU120">
            <v>-1</v>
          </cell>
          <cell r="BV120">
            <v>-1</v>
          </cell>
          <cell r="BW120">
            <v>-1</v>
          </cell>
          <cell r="BX120">
            <v>-1</v>
          </cell>
          <cell r="BY120">
            <v>-1</v>
          </cell>
          <cell r="BZ120" t="str">
            <v/>
          </cell>
        </row>
        <row r="121">
          <cell r="B121" t="str">
            <v>三和集</v>
          </cell>
          <cell r="C121" t="str">
            <v>淮河流域</v>
          </cell>
          <cell r="D121" t="str">
            <v>安徽省</v>
          </cell>
          <cell r="E121" t="str">
            <v>滁州市</v>
          </cell>
          <cell r="F121" t="str">
            <v>滁州市</v>
          </cell>
          <cell r="G121" t="str">
            <v>定远县、南谯区、肥东县</v>
          </cell>
          <cell r="H121" t="str">
            <v>安徽省</v>
          </cell>
          <cell r="I121" t="str">
            <v>滁州市</v>
          </cell>
          <cell r="J121" t="str">
            <v>入湖河流</v>
          </cell>
          <cell r="K121" t="str">
            <v>淮河水系</v>
          </cell>
          <cell r="L121" t="str">
            <v>河流</v>
          </cell>
          <cell r="M121" t="str">
            <v>池河</v>
          </cell>
          <cell r="N121">
            <v>14511130056</v>
          </cell>
          <cell r="O121" t="str">
            <v>女山湖</v>
          </cell>
        </row>
        <row r="121">
          <cell r="S121" t="str">
            <v>池河定远、明光农业用水区</v>
          </cell>
          <cell r="T121" t="str">
            <v>新增</v>
          </cell>
          <cell r="U121" t="str">
            <v>—</v>
          </cell>
          <cell r="V121">
            <v>117.9376</v>
          </cell>
          <cell r="W121">
            <v>32.655</v>
          </cell>
          <cell r="X121" t="str">
            <v>十四五</v>
          </cell>
          <cell r="Y121" t="str">
            <v>没有</v>
          </cell>
          <cell r="Z121" t="str">
            <v>-</v>
          </cell>
          <cell r="AA121">
            <v>2023</v>
          </cell>
          <cell r="AB121">
            <v>8</v>
          </cell>
          <cell r="AC121">
            <v>7</v>
          </cell>
          <cell r="AD121" t="str">
            <v>Ⅲ</v>
          </cell>
          <cell r="AE121" t="str">
            <v>Ⅲ</v>
          </cell>
          <cell r="AF121" t="str">
            <v>Ⅲ</v>
          </cell>
          <cell r="AG121" t="str">
            <v>-</v>
          </cell>
          <cell r="AH121" t="str">
            <v>-</v>
          </cell>
          <cell r="AI121" t="str">
            <v>-</v>
          </cell>
          <cell r="AJ121" t="str">
            <v>溶解氧、化学需氧量、高锰酸盐指数</v>
          </cell>
          <cell r="AK121" t="str">
            <v>溶解氧、五日生化需氧量、化学需氧量、高锰酸盐指数</v>
          </cell>
          <cell r="AL121" t="str">
            <v>化学需氧量、高锰酸盐指数</v>
          </cell>
          <cell r="AM121" t="str">
            <v>2023-08-06</v>
          </cell>
          <cell r="AN121">
            <v>-1</v>
          </cell>
          <cell r="AO121">
            <v>32.6</v>
          </cell>
          <cell r="AP121">
            <v>-1</v>
          </cell>
          <cell r="AQ121">
            <v>-1</v>
          </cell>
          <cell r="AR121">
            <v>45</v>
          </cell>
          <cell r="AS121">
            <v>-1</v>
          </cell>
          <cell r="AT121">
            <v>-1</v>
          </cell>
          <cell r="AU121">
            <v>7</v>
          </cell>
          <cell r="AV121">
            <v>5.3</v>
          </cell>
          <cell r="AW121">
            <v>5.1</v>
          </cell>
          <cell r="AX121">
            <v>16.5</v>
          </cell>
          <cell r="AY121">
            <v>2</v>
          </cell>
          <cell r="AZ121">
            <v>0.13</v>
          </cell>
          <cell r="BA121">
            <v>0.055</v>
          </cell>
          <cell r="BB121">
            <v>1.41</v>
          </cell>
          <cell r="BC121">
            <v>-1</v>
          </cell>
          <cell r="BD121">
            <v>-1</v>
          </cell>
          <cell r="BE121">
            <v>-1</v>
          </cell>
          <cell r="BF121">
            <v>-1</v>
          </cell>
          <cell r="BG121">
            <v>-1</v>
          </cell>
          <cell r="BH121">
            <v>-1</v>
          </cell>
          <cell r="BI121">
            <v>-1</v>
          </cell>
          <cell r="BJ121">
            <v>-1</v>
          </cell>
          <cell r="BK121">
            <v>-1</v>
          </cell>
          <cell r="BL121">
            <v>-1</v>
          </cell>
          <cell r="BM121">
            <v>-1</v>
          </cell>
          <cell r="BN121">
            <v>-1</v>
          </cell>
          <cell r="BO121">
            <v>-1</v>
          </cell>
          <cell r="BP121">
            <v>-1</v>
          </cell>
          <cell r="BQ121">
            <v>-1</v>
          </cell>
          <cell r="BR121">
            <v>-1</v>
          </cell>
          <cell r="BS121">
            <v>11.3</v>
          </cell>
          <cell r="BT121">
            <v>-1</v>
          </cell>
          <cell r="BU121">
            <v>-1</v>
          </cell>
          <cell r="BV121">
            <v>-1</v>
          </cell>
          <cell r="BW121">
            <v>-1</v>
          </cell>
          <cell r="BX121">
            <v>-1</v>
          </cell>
          <cell r="BY121">
            <v>-1</v>
          </cell>
          <cell r="BZ121" t="str">
            <v/>
          </cell>
        </row>
        <row r="122">
          <cell r="B122" t="str">
            <v>清流河口</v>
          </cell>
          <cell r="C122" t="str">
            <v>长江流域</v>
          </cell>
          <cell r="D122" t="str">
            <v>安徽省</v>
          </cell>
          <cell r="E122" t="str">
            <v>滁州市</v>
          </cell>
          <cell r="F122" t="str">
            <v>滁州市</v>
          </cell>
          <cell r="G122" t="str">
            <v>来安县、南谯区</v>
          </cell>
          <cell r="H122" t="str">
            <v>安徽省</v>
          </cell>
          <cell r="I122" t="str">
            <v>滁州市</v>
          </cell>
          <cell r="J122" t="str">
            <v>二级</v>
          </cell>
          <cell r="K122" t="str">
            <v>长江水系</v>
          </cell>
          <cell r="L122" t="str">
            <v>河流</v>
          </cell>
          <cell r="M122" t="str">
            <v>清流河</v>
          </cell>
          <cell r="N122">
            <v>14502050290</v>
          </cell>
          <cell r="O122" t="str">
            <v>滁河</v>
          </cell>
        </row>
        <row r="122">
          <cell r="S122" t="str">
            <v>清流河皖苏缓冲区</v>
          </cell>
          <cell r="T122" t="str">
            <v>新增</v>
          </cell>
          <cell r="U122" t="str">
            <v>省界（皖-苏）</v>
          </cell>
          <cell r="V122">
            <v>118.5849</v>
          </cell>
          <cell r="W122">
            <v>32.2031</v>
          </cell>
          <cell r="X122" t="str">
            <v>十四五</v>
          </cell>
          <cell r="Y122" t="str">
            <v>有</v>
          </cell>
          <cell r="Z122" t="str">
            <v>固定站</v>
          </cell>
          <cell r="AA122">
            <v>2023</v>
          </cell>
          <cell r="AB122">
            <v>8</v>
          </cell>
          <cell r="AC122">
            <v>7</v>
          </cell>
          <cell r="AD122" t="str">
            <v>Ⅳ</v>
          </cell>
          <cell r="AE122" t="str">
            <v>Ⅴ</v>
          </cell>
          <cell r="AF122" t="str">
            <v>Ⅲ</v>
          </cell>
          <cell r="AG122" t="str">
            <v>高锰酸盐指数（0.05）</v>
          </cell>
          <cell r="AH122" t="str">
            <v>高锰酸盐指数（0.2）、溶解氧</v>
          </cell>
          <cell r="AI122" t="str">
            <v>-</v>
          </cell>
          <cell r="AJ122" t="str">
            <v>高锰酸盐指数</v>
          </cell>
          <cell r="AK122" t="str">
            <v>溶解氧</v>
          </cell>
          <cell r="AL122" t="str">
            <v>溶解氧、总磷</v>
          </cell>
          <cell r="AM122" t="str">
            <v>2023-08-11</v>
          </cell>
          <cell r="AN122">
            <v>-1</v>
          </cell>
          <cell r="AO122">
            <v>32</v>
          </cell>
          <cell r="AP122">
            <v>-1</v>
          </cell>
          <cell r="AQ122">
            <v>-1</v>
          </cell>
          <cell r="AR122">
            <v>59</v>
          </cell>
          <cell r="AS122">
            <v>-1</v>
          </cell>
          <cell r="AT122">
            <v>-1</v>
          </cell>
          <cell r="AU122">
            <v>8</v>
          </cell>
          <cell r="AV122">
            <v>6</v>
          </cell>
          <cell r="AW122">
            <v>6.3</v>
          </cell>
          <cell r="AX122">
            <v>17.8</v>
          </cell>
          <cell r="AY122">
            <v>3</v>
          </cell>
          <cell r="AZ122">
            <v>0.22</v>
          </cell>
          <cell r="BA122">
            <v>0.109</v>
          </cell>
          <cell r="BB122">
            <v>2.8</v>
          </cell>
          <cell r="BC122">
            <v>-1</v>
          </cell>
          <cell r="BD122">
            <v>-1</v>
          </cell>
          <cell r="BE122">
            <v>-1</v>
          </cell>
          <cell r="BF122">
            <v>-1</v>
          </cell>
          <cell r="BG122">
            <v>-1</v>
          </cell>
          <cell r="BH122">
            <v>-1</v>
          </cell>
          <cell r="BI122">
            <v>-1</v>
          </cell>
          <cell r="BJ122">
            <v>-1</v>
          </cell>
          <cell r="BK122">
            <v>-1</v>
          </cell>
          <cell r="BL122">
            <v>-1</v>
          </cell>
          <cell r="BM122">
            <v>-1</v>
          </cell>
          <cell r="BN122">
            <v>-1</v>
          </cell>
          <cell r="BO122">
            <v>-1</v>
          </cell>
          <cell r="BP122">
            <v>-1</v>
          </cell>
          <cell r="BQ122">
            <v>-1</v>
          </cell>
          <cell r="BR122">
            <v>-1</v>
          </cell>
          <cell r="BS122">
            <v>43.6</v>
          </cell>
          <cell r="BT122">
            <v>-1</v>
          </cell>
          <cell r="BU122">
            <v>-1</v>
          </cell>
          <cell r="BV122">
            <v>-1</v>
          </cell>
          <cell r="BW122">
            <v>-1</v>
          </cell>
          <cell r="BX122">
            <v>-1</v>
          </cell>
          <cell r="BY122">
            <v>-1</v>
          </cell>
          <cell r="BZ122" t="str">
            <v/>
          </cell>
        </row>
        <row r="123">
          <cell r="B123" t="str">
            <v>百道河</v>
          </cell>
          <cell r="C123" t="str">
            <v>长江流域</v>
          </cell>
          <cell r="D123" t="str">
            <v>安徽省</v>
          </cell>
          <cell r="E123" t="str">
            <v>滁州市</v>
          </cell>
          <cell r="F123" t="str">
            <v>滁州市</v>
          </cell>
          <cell r="G123" t="str">
            <v>明光市</v>
          </cell>
          <cell r="H123" t="str">
            <v>安徽省</v>
          </cell>
          <cell r="I123" t="str">
            <v>滁州市</v>
          </cell>
          <cell r="J123" t="str">
            <v>二级</v>
          </cell>
          <cell r="K123" t="str">
            <v>长江水系</v>
          </cell>
          <cell r="L123" t="str">
            <v>河流</v>
          </cell>
          <cell r="M123" t="str">
            <v>清流河</v>
          </cell>
          <cell r="N123">
            <v>14502050290</v>
          </cell>
          <cell r="O123" t="str">
            <v>滁河</v>
          </cell>
        </row>
        <row r="123">
          <cell r="S123" t="str">
            <v>清流河滁州源头水保护区</v>
          </cell>
          <cell r="T123" t="str">
            <v>新增</v>
          </cell>
          <cell r="U123" t="str">
            <v>—</v>
          </cell>
          <cell r="V123">
            <v>118.2765</v>
          </cell>
          <cell r="W123">
            <v>32.4855</v>
          </cell>
          <cell r="X123" t="str">
            <v>十四五</v>
          </cell>
          <cell r="Y123" t="str">
            <v>没有</v>
          </cell>
          <cell r="Z123" t="str">
            <v>-</v>
          </cell>
          <cell r="AA123">
            <v>2023</v>
          </cell>
          <cell r="AB123">
            <v>8</v>
          </cell>
          <cell r="AC123">
            <v>21</v>
          </cell>
          <cell r="AD123" t="str">
            <v>Ⅲ</v>
          </cell>
          <cell r="AE123" t="str">
            <v>Ⅲ</v>
          </cell>
          <cell r="AF123" t="str">
            <v>Ⅲ</v>
          </cell>
          <cell r="AG123" t="str">
            <v>-</v>
          </cell>
          <cell r="AH123" t="str">
            <v>-</v>
          </cell>
          <cell r="AI123" t="str">
            <v>-</v>
          </cell>
          <cell r="AJ123" t="str">
            <v>溶解氧、化学需氧量、高锰酸盐指数</v>
          </cell>
          <cell r="AK123" t="str">
            <v>溶解氧、化学需氧量、高锰酸盐指数</v>
          </cell>
          <cell r="AL123" t="str">
            <v>高锰酸盐指数</v>
          </cell>
          <cell r="AM123" t="str">
            <v>2023-08-01</v>
          </cell>
          <cell r="AN123">
            <v>-1</v>
          </cell>
          <cell r="AO123">
            <v>-1</v>
          </cell>
          <cell r="AP123">
            <v>-1</v>
          </cell>
          <cell r="AQ123">
            <v>-1</v>
          </cell>
          <cell r="AR123">
            <v>-1</v>
          </cell>
          <cell r="AS123">
            <v>-1</v>
          </cell>
          <cell r="AT123">
            <v>-1</v>
          </cell>
          <cell r="AU123">
            <v>7</v>
          </cell>
          <cell r="AV123">
            <v>5.6</v>
          </cell>
          <cell r="AW123">
            <v>5.2</v>
          </cell>
          <cell r="AX123">
            <v>17</v>
          </cell>
          <cell r="AY123">
            <v>1.4</v>
          </cell>
          <cell r="AZ123">
            <v>0.25</v>
          </cell>
          <cell r="BA123">
            <v>0.1</v>
          </cell>
          <cell r="BB123">
            <v>-1</v>
          </cell>
          <cell r="BC123">
            <v>0.001</v>
          </cell>
          <cell r="BD123">
            <v>0.002</v>
          </cell>
          <cell r="BE123">
            <v>0.349</v>
          </cell>
          <cell r="BF123">
            <v>0.0002</v>
          </cell>
          <cell r="BG123">
            <v>0.0019</v>
          </cell>
          <cell r="BH123">
            <v>2e-5</v>
          </cell>
          <cell r="BI123">
            <v>2e-5</v>
          </cell>
          <cell r="BJ123">
            <v>0.002</v>
          </cell>
          <cell r="BK123">
            <v>0.0001</v>
          </cell>
          <cell r="BL123">
            <v>0.002</v>
          </cell>
          <cell r="BM123">
            <v>0.0002</v>
          </cell>
          <cell r="BN123">
            <v>0.005</v>
          </cell>
          <cell r="BO123">
            <v>0.02</v>
          </cell>
          <cell r="BP123">
            <v>0.005</v>
          </cell>
          <cell r="BQ123">
            <v>-1</v>
          </cell>
          <cell r="BR123">
            <v>-1</v>
          </cell>
          <cell r="BS123">
            <v>-1</v>
          </cell>
          <cell r="BT123">
            <v>-1</v>
          </cell>
          <cell r="BU123">
            <v>-1</v>
          </cell>
          <cell r="BV123">
            <v>-1</v>
          </cell>
          <cell r="BW123">
            <v>-1</v>
          </cell>
          <cell r="BX123">
            <v>-1</v>
          </cell>
          <cell r="BY123">
            <v>-1</v>
          </cell>
          <cell r="BZ123" t="str">
            <v/>
          </cell>
        </row>
        <row r="124">
          <cell r="B124" t="str">
            <v>沛河河口</v>
          </cell>
          <cell r="C124" t="str">
            <v>长江流域</v>
          </cell>
          <cell r="D124" t="str">
            <v>安徽省</v>
          </cell>
          <cell r="E124" t="str">
            <v>滁州市</v>
          </cell>
          <cell r="F124" t="str">
            <v>滁州市</v>
          </cell>
          <cell r="G124" t="str">
            <v>来安县</v>
          </cell>
          <cell r="H124" t="str">
            <v>安徽省</v>
          </cell>
          <cell r="I124" t="str">
            <v>滁州市</v>
          </cell>
          <cell r="J124" t="str">
            <v>二级</v>
          </cell>
          <cell r="K124" t="str">
            <v>长江水系</v>
          </cell>
          <cell r="L124" t="str">
            <v>河流</v>
          </cell>
          <cell r="M124" t="str">
            <v>沛河</v>
          </cell>
          <cell r="N124">
            <v>14502050248</v>
          </cell>
          <cell r="O124" t="str">
            <v>滁河</v>
          </cell>
        </row>
        <row r="124">
          <cell r="S124" t="str">
            <v/>
          </cell>
          <cell r="T124" t="str">
            <v>新增</v>
          </cell>
          <cell r="U124" t="str">
            <v>省界（皖-苏）</v>
          </cell>
          <cell r="V124">
            <v>118.6477</v>
          </cell>
          <cell r="W124">
            <v>32.3003</v>
          </cell>
          <cell r="X124" t="str">
            <v>十四五</v>
          </cell>
          <cell r="Y124" t="str">
            <v>没有</v>
          </cell>
          <cell r="Z124" t="str">
            <v>-</v>
          </cell>
          <cell r="AA124">
            <v>2023</v>
          </cell>
          <cell r="AB124">
            <v>8</v>
          </cell>
          <cell r="AC124">
            <v>7</v>
          </cell>
          <cell r="AD124" t="str">
            <v>Ⅴ</v>
          </cell>
          <cell r="AE124" t="str">
            <v>Ⅳ</v>
          </cell>
          <cell r="AF124" t="str">
            <v>Ⅴ</v>
          </cell>
          <cell r="AG124" t="str">
            <v>五日生化需氧量（1.0）、化学需氧量（0.4）、总磷（0.3）、高锰酸盐指数（0.03）</v>
          </cell>
          <cell r="AH124" t="str">
            <v>溶解氧</v>
          </cell>
          <cell r="AI124" t="str">
            <v>化学需氧量（0.7）、高锰酸盐指数（0.07）、总磷（0.05）</v>
          </cell>
          <cell r="AJ124" t="str">
            <v>五日生化需氧量</v>
          </cell>
          <cell r="AK124" t="str">
            <v>溶解氧</v>
          </cell>
          <cell r="AL124" t="str">
            <v>化学需氧量</v>
          </cell>
          <cell r="AM124" t="str">
            <v>2023-08-10</v>
          </cell>
          <cell r="AN124">
            <v>-1</v>
          </cell>
          <cell r="AO124">
            <v>34.4</v>
          </cell>
          <cell r="AP124">
            <v>-1</v>
          </cell>
          <cell r="AQ124">
            <v>-1</v>
          </cell>
          <cell r="AR124">
            <v>45.7</v>
          </cell>
          <cell r="AS124">
            <v>-1</v>
          </cell>
          <cell r="AT124">
            <v>-1</v>
          </cell>
          <cell r="AU124">
            <v>9</v>
          </cell>
          <cell r="AV124">
            <v>8.6</v>
          </cell>
          <cell r="AW124">
            <v>6.2</v>
          </cell>
          <cell r="AX124">
            <v>29</v>
          </cell>
          <cell r="AY124">
            <v>7.8</v>
          </cell>
          <cell r="AZ124">
            <v>0.14</v>
          </cell>
          <cell r="BA124">
            <v>0.255</v>
          </cell>
          <cell r="BB124">
            <v>0.38</v>
          </cell>
          <cell r="BC124">
            <v>-1</v>
          </cell>
          <cell r="BD124">
            <v>-1</v>
          </cell>
          <cell r="BE124">
            <v>-1</v>
          </cell>
          <cell r="BF124">
            <v>-1</v>
          </cell>
          <cell r="BG124">
            <v>-1</v>
          </cell>
          <cell r="BH124">
            <v>-1</v>
          </cell>
          <cell r="BI124">
            <v>-1</v>
          </cell>
          <cell r="BJ124">
            <v>-1</v>
          </cell>
          <cell r="BK124">
            <v>-1</v>
          </cell>
          <cell r="BL124">
            <v>-1</v>
          </cell>
          <cell r="BM124">
            <v>-1</v>
          </cell>
          <cell r="BN124">
            <v>-1</v>
          </cell>
          <cell r="BO124">
            <v>-1</v>
          </cell>
          <cell r="BP124">
            <v>-1</v>
          </cell>
          <cell r="BQ124">
            <v>-1</v>
          </cell>
          <cell r="BR124">
            <v>-1</v>
          </cell>
          <cell r="BS124">
            <v>151</v>
          </cell>
          <cell r="BT124">
            <v>-1</v>
          </cell>
          <cell r="BU124">
            <v>-1</v>
          </cell>
          <cell r="BV124">
            <v>-1</v>
          </cell>
          <cell r="BW124">
            <v>-1</v>
          </cell>
          <cell r="BX124">
            <v>-1</v>
          </cell>
          <cell r="BY124">
            <v>-1</v>
          </cell>
          <cell r="BZ124" t="str">
            <v/>
          </cell>
        </row>
        <row r="125">
          <cell r="B125" t="str">
            <v>城西水库二水厂</v>
          </cell>
          <cell r="C125" t="str">
            <v>长江流域</v>
          </cell>
          <cell r="D125" t="str">
            <v>安徽省</v>
          </cell>
          <cell r="E125" t="str">
            <v>滁州市</v>
          </cell>
          <cell r="F125" t="str">
            <v>滁州市</v>
          </cell>
          <cell r="G125" t="str">
            <v>琅琊区、南谯区</v>
          </cell>
          <cell r="H125" t="str">
            <v>安徽省</v>
          </cell>
          <cell r="I125" t="str">
            <v>滁州市</v>
          </cell>
          <cell r="J125" t="str">
            <v>水库</v>
          </cell>
          <cell r="K125" t="str">
            <v>长江水系</v>
          </cell>
          <cell r="L125" t="str">
            <v>湖库</v>
          </cell>
          <cell r="M125" t="str">
            <v>城西水库</v>
          </cell>
          <cell r="N125">
            <v>14502050095</v>
          </cell>
          <cell r="O125" t="str">
            <v>-</v>
          </cell>
        </row>
        <row r="125">
          <cell r="S125" t="str">
            <v>清流河城西水库滁州饮用水源区</v>
          </cell>
          <cell r="T125" t="str">
            <v>新增</v>
          </cell>
          <cell r="U125" t="str">
            <v>—</v>
          </cell>
          <cell r="V125">
            <v>118.2894</v>
          </cell>
          <cell r="W125">
            <v>32.3114</v>
          </cell>
          <cell r="X125" t="str">
            <v>十四五</v>
          </cell>
          <cell r="Y125" t="str">
            <v>没有</v>
          </cell>
          <cell r="Z125" t="str">
            <v>-</v>
          </cell>
          <cell r="AA125">
            <v>2023</v>
          </cell>
          <cell r="AB125">
            <v>8</v>
          </cell>
          <cell r="AC125">
            <v>6</v>
          </cell>
          <cell r="AD125" t="str">
            <v>Ⅲ</v>
          </cell>
          <cell r="AE125" t="str">
            <v>Ⅳ</v>
          </cell>
          <cell r="AF125" t="str">
            <v>Ⅲ</v>
          </cell>
          <cell r="AG125" t="str">
            <v>-</v>
          </cell>
          <cell r="AH125" t="str">
            <v>总磷（0.2）</v>
          </cell>
          <cell r="AI125" t="str">
            <v>-</v>
          </cell>
          <cell r="AJ125" t="str">
            <v>总磷</v>
          </cell>
          <cell r="AK125" t="str">
            <v>总磷</v>
          </cell>
          <cell r="AL125" t="str">
            <v>五日生化需氧量、总磷</v>
          </cell>
          <cell r="AM125" t="str">
            <v>2023-08-10</v>
          </cell>
          <cell r="AN125">
            <v>-1</v>
          </cell>
          <cell r="AO125">
            <v>30.6</v>
          </cell>
          <cell r="AP125">
            <v>-1</v>
          </cell>
          <cell r="AQ125">
            <v>-1</v>
          </cell>
          <cell r="AR125">
            <v>29</v>
          </cell>
          <cell r="AS125">
            <v>80</v>
          </cell>
          <cell r="AT125">
            <v>0.031</v>
          </cell>
          <cell r="AU125">
            <v>8</v>
          </cell>
          <cell r="AV125">
            <v>6.5</v>
          </cell>
          <cell r="AW125">
            <v>3.6</v>
          </cell>
          <cell r="AX125">
            <v>15</v>
          </cell>
          <cell r="AY125">
            <v>-1</v>
          </cell>
          <cell r="AZ125">
            <v>0.05</v>
          </cell>
          <cell r="BA125">
            <v>0.04</v>
          </cell>
          <cell r="BB125">
            <v>0.78</v>
          </cell>
          <cell r="BC125">
            <v>-1</v>
          </cell>
          <cell r="BD125">
            <v>-1</v>
          </cell>
          <cell r="BE125">
            <v>-1</v>
          </cell>
          <cell r="BF125">
            <v>-1</v>
          </cell>
          <cell r="BG125">
            <v>-1</v>
          </cell>
          <cell r="BH125">
            <v>-1</v>
          </cell>
          <cell r="BI125">
            <v>-1</v>
          </cell>
          <cell r="BJ125">
            <v>-1</v>
          </cell>
          <cell r="BK125">
            <v>-1</v>
          </cell>
          <cell r="BL125">
            <v>-1</v>
          </cell>
          <cell r="BM125">
            <v>-1</v>
          </cell>
          <cell r="BN125">
            <v>-1</v>
          </cell>
          <cell r="BO125">
            <v>-1</v>
          </cell>
          <cell r="BP125">
            <v>-1</v>
          </cell>
          <cell r="BQ125">
            <v>-1</v>
          </cell>
          <cell r="BR125">
            <v>-1</v>
          </cell>
          <cell r="BS125">
            <v>3.7</v>
          </cell>
          <cell r="BT125">
            <v>-1</v>
          </cell>
          <cell r="BU125">
            <v>-1</v>
          </cell>
          <cell r="BV125">
            <v>-1</v>
          </cell>
          <cell r="BW125">
            <v>-1</v>
          </cell>
          <cell r="BX125">
            <v>-1</v>
          </cell>
          <cell r="BY125">
            <v>-1</v>
          </cell>
          <cell r="BZ125" t="str">
            <v/>
          </cell>
        </row>
        <row r="126">
          <cell r="B126" t="str">
            <v>阜阳段下</v>
          </cell>
          <cell r="C126" t="str">
            <v>淮河流域</v>
          </cell>
          <cell r="D126" t="str">
            <v>安徽省</v>
          </cell>
          <cell r="E126" t="str">
            <v>阜阳市</v>
          </cell>
          <cell r="F126" t="str">
            <v>阜阳市</v>
          </cell>
          <cell r="G126" t="str">
            <v>颍东区、颍泉区、颍州区</v>
          </cell>
          <cell r="H126" t="str">
            <v>安徽省</v>
          </cell>
          <cell r="I126" t="str">
            <v>阜阳市</v>
          </cell>
          <cell r="J126" t="str">
            <v>一级</v>
          </cell>
          <cell r="K126" t="str">
            <v>淮河水系</v>
          </cell>
          <cell r="L126" t="str">
            <v>河流</v>
          </cell>
          <cell r="M126" t="str">
            <v>颍河</v>
          </cell>
          <cell r="N126">
            <v>14511130122</v>
          </cell>
          <cell r="O126" t="str">
            <v>淮河</v>
          </cell>
        </row>
        <row r="126">
          <cell r="S126" t="str">
            <v/>
          </cell>
          <cell r="T126" t="str">
            <v>保留</v>
          </cell>
          <cell r="U126" t="str">
            <v>—</v>
          </cell>
          <cell r="V126">
            <v>115.929</v>
          </cell>
          <cell r="W126">
            <v>32.8426</v>
          </cell>
          <cell r="X126" t="str">
            <v>十二五,十三五,十四五</v>
          </cell>
          <cell r="Y126" t="str">
            <v>有</v>
          </cell>
          <cell r="Z126" t="str">
            <v>固定站</v>
          </cell>
          <cell r="AA126">
            <v>2023</v>
          </cell>
          <cell r="AB126">
            <v>8</v>
          </cell>
          <cell r="AC126">
            <v>5</v>
          </cell>
          <cell r="AD126" t="str">
            <v>Ⅳ</v>
          </cell>
          <cell r="AE126" t="str">
            <v>Ⅳ</v>
          </cell>
          <cell r="AF126" t="str">
            <v>Ⅲ</v>
          </cell>
          <cell r="AG126" t="str">
            <v>溶解氧</v>
          </cell>
          <cell r="AH126" t="str">
            <v>溶解氧</v>
          </cell>
          <cell r="AI126" t="str">
            <v>-</v>
          </cell>
          <cell r="AJ126" t="str">
            <v>溶解氧</v>
          </cell>
          <cell r="AK126" t="str">
            <v>溶解氧</v>
          </cell>
          <cell r="AL126" t="str">
            <v>高锰酸盐指数、总磷</v>
          </cell>
          <cell r="AM126" t="str">
            <v>2023-08-01</v>
          </cell>
          <cell r="AN126">
            <v>-1</v>
          </cell>
          <cell r="AO126">
            <v>31.7</v>
          </cell>
          <cell r="AP126">
            <v>-1</v>
          </cell>
          <cell r="AQ126">
            <v>-1</v>
          </cell>
          <cell r="AR126">
            <v>74.7</v>
          </cell>
          <cell r="AS126">
            <v>-1</v>
          </cell>
          <cell r="AT126">
            <v>-1</v>
          </cell>
          <cell r="AU126">
            <v>7</v>
          </cell>
          <cell r="AV126">
            <v>4.6</v>
          </cell>
          <cell r="AW126">
            <v>3.3</v>
          </cell>
          <cell r="AX126">
            <v>-1</v>
          </cell>
          <cell r="AY126">
            <v>-1</v>
          </cell>
          <cell r="AZ126">
            <v>0.1</v>
          </cell>
          <cell r="BA126">
            <v>0.148</v>
          </cell>
          <cell r="BB126">
            <v>3.21</v>
          </cell>
          <cell r="BC126">
            <v>-1</v>
          </cell>
          <cell r="BD126">
            <v>-1</v>
          </cell>
          <cell r="BE126">
            <v>-1</v>
          </cell>
          <cell r="BF126">
            <v>-1</v>
          </cell>
          <cell r="BG126">
            <v>-1</v>
          </cell>
          <cell r="BH126">
            <v>-1</v>
          </cell>
          <cell r="BI126">
            <v>-1</v>
          </cell>
          <cell r="BJ126">
            <v>-1</v>
          </cell>
          <cell r="BK126">
            <v>-1</v>
          </cell>
          <cell r="BL126">
            <v>-1</v>
          </cell>
          <cell r="BM126">
            <v>-1</v>
          </cell>
          <cell r="BN126">
            <v>-1</v>
          </cell>
          <cell r="BO126">
            <v>-1</v>
          </cell>
          <cell r="BP126">
            <v>-1</v>
          </cell>
          <cell r="BQ126">
            <v>-1</v>
          </cell>
          <cell r="BR126">
            <v>-1</v>
          </cell>
          <cell r="BS126">
            <v>47.7</v>
          </cell>
          <cell r="BT126">
            <v>-1</v>
          </cell>
          <cell r="BU126">
            <v>-1</v>
          </cell>
          <cell r="BV126">
            <v>-1</v>
          </cell>
          <cell r="BW126">
            <v>-1</v>
          </cell>
          <cell r="BX126">
            <v>-1</v>
          </cell>
          <cell r="BY126">
            <v>-1</v>
          </cell>
          <cell r="BZ126" t="str">
            <v/>
          </cell>
        </row>
        <row r="127">
          <cell r="B127" t="str">
            <v>杨湖</v>
          </cell>
          <cell r="C127" t="str">
            <v>淮河流域</v>
          </cell>
          <cell r="D127" t="str">
            <v>安徽省</v>
          </cell>
          <cell r="E127" t="str">
            <v>阜阳市</v>
          </cell>
          <cell r="F127" t="str">
            <v>阜阳市</v>
          </cell>
          <cell r="G127" t="str">
            <v>颍东区、颍泉区、颍上县、颍州区</v>
          </cell>
          <cell r="H127" t="str">
            <v>安徽省</v>
          </cell>
          <cell r="I127" t="str">
            <v>阜阳市</v>
          </cell>
          <cell r="J127" t="str">
            <v>一级</v>
          </cell>
          <cell r="K127" t="str">
            <v>淮河水系</v>
          </cell>
          <cell r="L127" t="str">
            <v>河流</v>
          </cell>
          <cell r="M127" t="str">
            <v>颍河</v>
          </cell>
          <cell r="N127">
            <v>14511130122</v>
          </cell>
          <cell r="O127" t="str">
            <v>淮河</v>
          </cell>
        </row>
        <row r="127">
          <cell r="S127" t="str">
            <v>颍河阜阳排污控制区/颍河颍东、颍上农业用水区</v>
          </cell>
          <cell r="T127" t="str">
            <v>保留</v>
          </cell>
          <cell r="U127" t="str">
            <v>入河口</v>
          </cell>
          <cell r="V127">
            <v>116.4344</v>
          </cell>
          <cell r="W127">
            <v>32.5272</v>
          </cell>
          <cell r="X127" t="str">
            <v>十二五,十三五,十四五</v>
          </cell>
          <cell r="Y127" t="str">
            <v>有</v>
          </cell>
          <cell r="Z127" t="str">
            <v>固定站</v>
          </cell>
          <cell r="AA127">
            <v>2023</v>
          </cell>
          <cell r="AB127">
            <v>8</v>
          </cell>
          <cell r="AC127">
            <v>5</v>
          </cell>
          <cell r="AD127" t="str">
            <v>Ⅲ</v>
          </cell>
          <cell r="AE127" t="str">
            <v>Ⅳ</v>
          </cell>
          <cell r="AF127" t="str">
            <v>Ⅲ</v>
          </cell>
          <cell r="AG127" t="str">
            <v>-</v>
          </cell>
          <cell r="AH127" t="str">
            <v>溶解氧</v>
          </cell>
          <cell r="AI127" t="str">
            <v>-</v>
          </cell>
          <cell r="AJ127" t="str">
            <v>溶解氧、总磷</v>
          </cell>
          <cell r="AK127" t="str">
            <v>溶解氧</v>
          </cell>
          <cell r="AL127" t="str">
            <v>高锰酸盐指数</v>
          </cell>
          <cell r="AM127" t="str">
            <v>2023-08-01</v>
          </cell>
          <cell r="AN127">
            <v>-1</v>
          </cell>
          <cell r="AO127">
            <v>32.1</v>
          </cell>
          <cell r="AP127">
            <v>-1</v>
          </cell>
          <cell r="AQ127">
            <v>-1</v>
          </cell>
          <cell r="AR127">
            <v>77.9</v>
          </cell>
          <cell r="AS127">
            <v>-1</v>
          </cell>
          <cell r="AT127">
            <v>-1</v>
          </cell>
          <cell r="AU127">
            <v>8</v>
          </cell>
          <cell r="AV127">
            <v>5.5</v>
          </cell>
          <cell r="AW127">
            <v>3.1</v>
          </cell>
          <cell r="AX127">
            <v>-1</v>
          </cell>
          <cell r="AY127">
            <v>-1</v>
          </cell>
          <cell r="AZ127">
            <v>0.07</v>
          </cell>
          <cell r="BA127">
            <v>0.134</v>
          </cell>
          <cell r="BB127">
            <v>2.16</v>
          </cell>
          <cell r="BC127">
            <v>-1</v>
          </cell>
          <cell r="BD127">
            <v>-1</v>
          </cell>
          <cell r="BE127">
            <v>-1</v>
          </cell>
          <cell r="BF127">
            <v>-1</v>
          </cell>
          <cell r="BG127">
            <v>-1</v>
          </cell>
          <cell r="BH127">
            <v>-1</v>
          </cell>
          <cell r="BI127">
            <v>-1</v>
          </cell>
          <cell r="BJ127">
            <v>-1</v>
          </cell>
          <cell r="BK127">
            <v>-1</v>
          </cell>
          <cell r="BL127">
            <v>-1</v>
          </cell>
          <cell r="BM127">
            <v>-1</v>
          </cell>
          <cell r="BN127">
            <v>-1</v>
          </cell>
          <cell r="BO127">
            <v>-1</v>
          </cell>
          <cell r="BP127">
            <v>-1</v>
          </cell>
          <cell r="BQ127">
            <v>-1</v>
          </cell>
          <cell r="BR127">
            <v>-1</v>
          </cell>
          <cell r="BS127">
            <v>57.7</v>
          </cell>
          <cell r="BT127">
            <v>-1</v>
          </cell>
          <cell r="BU127">
            <v>-1</v>
          </cell>
          <cell r="BV127">
            <v>-1</v>
          </cell>
          <cell r="BW127">
            <v>-1</v>
          </cell>
          <cell r="BX127">
            <v>-1</v>
          </cell>
          <cell r="BY127">
            <v>-1</v>
          </cell>
          <cell r="BZ127" t="str">
            <v/>
          </cell>
        </row>
        <row r="128">
          <cell r="B128" t="str">
            <v>张大桥</v>
          </cell>
          <cell r="C128" t="str">
            <v>淮河流域</v>
          </cell>
          <cell r="D128" t="str">
            <v>河南省</v>
          </cell>
          <cell r="E128" t="str">
            <v>周口市</v>
          </cell>
          <cell r="F128" t="str">
            <v>周口市</v>
          </cell>
          <cell r="G128" t="str">
            <v>郸城县、淮阳县</v>
          </cell>
          <cell r="H128" t="str">
            <v>安徽省</v>
          </cell>
          <cell r="I128" t="str">
            <v>阜阳市</v>
          </cell>
          <cell r="J128" t="str">
            <v>二级</v>
          </cell>
          <cell r="K128" t="str">
            <v>淮河水系</v>
          </cell>
          <cell r="L128" t="str">
            <v>河流</v>
          </cell>
          <cell r="M128" t="str">
            <v>黑茨河</v>
          </cell>
          <cell r="N128">
            <v>14511130130</v>
          </cell>
          <cell r="O128" t="str">
            <v>茨淮新河</v>
          </cell>
        </row>
        <row r="128">
          <cell r="S128" t="str">
            <v>黑茨河豫皖缓冲区</v>
          </cell>
          <cell r="T128" t="str">
            <v>保留</v>
          </cell>
          <cell r="U128" t="str">
            <v>省界（豫-皖）</v>
          </cell>
          <cell r="V128">
            <v>115.4707</v>
          </cell>
          <cell r="W128">
            <v>33.4961</v>
          </cell>
          <cell r="X128" t="str">
            <v>十二五,十三五,十四五</v>
          </cell>
          <cell r="Y128" t="str">
            <v>有</v>
          </cell>
          <cell r="Z128" t="str">
            <v>固定站</v>
          </cell>
          <cell r="AA128">
            <v>2023</v>
          </cell>
          <cell r="AB128">
            <v>8</v>
          </cell>
          <cell r="AC128">
            <v>8</v>
          </cell>
          <cell r="AD128" t="str">
            <v>Ⅳ</v>
          </cell>
          <cell r="AE128" t="str">
            <v>Ⅴ</v>
          </cell>
          <cell r="AF128" t="str">
            <v>Ⅴ</v>
          </cell>
          <cell r="AG128" t="str">
            <v>总磷（0.2）、化学需氧量（0.1）、氟化物（0.1）</v>
          </cell>
          <cell r="AH128" t="str">
            <v>总磷（0.7）、化学需氧量（0.6）、五日生化需氧量（0.3）、氟化物（0.2）、高锰酸盐指数（0.03）、溶解氧</v>
          </cell>
          <cell r="AI128" t="str">
            <v>高锰酸盐指数（0.7）、化学需氧量（0.5）、五日生化需氧量（0.05）</v>
          </cell>
          <cell r="AJ128" t="str">
            <v>总磷、化学需氧量、氟化物</v>
          </cell>
          <cell r="AK128" t="str">
            <v>总磷、化学需氧量</v>
          </cell>
          <cell r="AL128" t="str">
            <v>高锰酸盐指数</v>
          </cell>
          <cell r="AM128" t="str">
            <v>2023-08-17</v>
          </cell>
          <cell r="AN128">
            <v>-1</v>
          </cell>
          <cell r="AO128">
            <v>30</v>
          </cell>
          <cell r="AP128">
            <v>-1</v>
          </cell>
          <cell r="AQ128">
            <v>-1</v>
          </cell>
          <cell r="AR128">
            <v>157.2</v>
          </cell>
          <cell r="AS128">
            <v>-1</v>
          </cell>
          <cell r="AT128">
            <v>-1</v>
          </cell>
          <cell r="AU128">
            <v>8</v>
          </cell>
          <cell r="AV128">
            <v>5.3</v>
          </cell>
          <cell r="AW128">
            <v>5.1</v>
          </cell>
          <cell r="AX128">
            <v>22</v>
          </cell>
          <cell r="AY128">
            <v>3.6</v>
          </cell>
          <cell r="AZ128">
            <v>0.44</v>
          </cell>
          <cell r="BA128">
            <v>0.243</v>
          </cell>
          <cell r="BB128">
            <v>7.26</v>
          </cell>
          <cell r="BC128">
            <v>-1</v>
          </cell>
          <cell r="BD128">
            <v>-1</v>
          </cell>
          <cell r="BE128">
            <v>1.1</v>
          </cell>
          <cell r="BF128">
            <v>-1</v>
          </cell>
          <cell r="BG128">
            <v>-1</v>
          </cell>
          <cell r="BH128">
            <v>-1</v>
          </cell>
          <cell r="BI128">
            <v>-1</v>
          </cell>
          <cell r="BJ128">
            <v>-1</v>
          </cell>
          <cell r="BK128">
            <v>-1</v>
          </cell>
          <cell r="BL128">
            <v>-1</v>
          </cell>
          <cell r="BM128">
            <v>-1</v>
          </cell>
          <cell r="BN128">
            <v>-1</v>
          </cell>
          <cell r="BO128">
            <v>-1</v>
          </cell>
          <cell r="BP128">
            <v>-1</v>
          </cell>
          <cell r="BQ128">
            <v>-1</v>
          </cell>
          <cell r="BR128">
            <v>-1</v>
          </cell>
          <cell r="BS128">
            <v>29.5</v>
          </cell>
          <cell r="BT128">
            <v>-1</v>
          </cell>
          <cell r="BU128">
            <v>-1</v>
          </cell>
          <cell r="BV128">
            <v>-1</v>
          </cell>
          <cell r="BW128">
            <v>-1</v>
          </cell>
          <cell r="BX128">
            <v>-1</v>
          </cell>
          <cell r="BY128">
            <v>-1</v>
          </cell>
          <cell r="BZ128" t="str">
            <v/>
          </cell>
        </row>
        <row r="129">
          <cell r="B129" t="str">
            <v>王家坝</v>
          </cell>
          <cell r="C129" t="str">
            <v>淮河流域</v>
          </cell>
          <cell r="D129" t="str">
            <v>河南省</v>
          </cell>
          <cell r="E129" t="str">
            <v>信阳市</v>
          </cell>
          <cell r="F129" t="str">
            <v>信阳市</v>
          </cell>
          <cell r="G129" t="str">
            <v>固始县、光山县、淮滨县、息县、正阳县</v>
          </cell>
          <cell r="H129" t="str">
            <v>安徽省</v>
          </cell>
          <cell r="I129" t="str">
            <v>阜阳市</v>
          </cell>
          <cell r="J129" t="str">
            <v>干流</v>
          </cell>
          <cell r="K129" t="str">
            <v>淮河水系</v>
          </cell>
          <cell r="L129" t="str">
            <v>河流</v>
          </cell>
          <cell r="M129" t="str">
            <v>淮河</v>
          </cell>
          <cell r="N129">
            <v>14511130077</v>
          </cell>
          <cell r="O129" t="str">
            <v>洪泽湖</v>
          </cell>
        </row>
        <row r="129">
          <cell r="S129" t="str">
            <v>淮河息县农业、渔业用水区/淮河息县排污控制区/淮河息县、淮滨农业、渔业用水区/淮河淮滨县排污控制区</v>
          </cell>
          <cell r="T129" t="str">
            <v>保留</v>
          </cell>
          <cell r="U129" t="str">
            <v>省界（豫、皖）</v>
          </cell>
          <cell r="V129">
            <v>115.6024</v>
          </cell>
          <cell r="W129">
            <v>32.4286</v>
          </cell>
          <cell r="X129" t="str">
            <v>十一五,十二五,十三五,十四五</v>
          </cell>
          <cell r="Y129" t="str">
            <v>有</v>
          </cell>
          <cell r="Z129" t="str">
            <v>固定站</v>
          </cell>
          <cell r="AA129">
            <v>2023</v>
          </cell>
          <cell r="AB129">
            <v>8</v>
          </cell>
          <cell r="AC129">
            <v>6</v>
          </cell>
          <cell r="AD129" t="str">
            <v>Ⅲ</v>
          </cell>
          <cell r="AE129" t="str">
            <v>Ⅳ</v>
          </cell>
          <cell r="AF129" t="str">
            <v>Ⅲ</v>
          </cell>
          <cell r="AG129" t="str">
            <v>-</v>
          </cell>
          <cell r="AH129" t="str">
            <v>总磷（0.06）</v>
          </cell>
          <cell r="AI129" t="str">
            <v>-</v>
          </cell>
          <cell r="AJ129" t="str">
            <v>化学需氧量、总磷</v>
          </cell>
          <cell r="AK129" t="str">
            <v>总磷</v>
          </cell>
          <cell r="AL129" t="str">
            <v>高锰酸盐指数、总磷</v>
          </cell>
          <cell r="AM129" t="str">
            <v>2023-08-09</v>
          </cell>
          <cell r="AN129">
            <v>-1</v>
          </cell>
          <cell r="AO129">
            <v>31.6</v>
          </cell>
          <cell r="AP129">
            <v>-1</v>
          </cell>
          <cell r="AQ129">
            <v>-1</v>
          </cell>
          <cell r="AR129">
            <v>38.5</v>
          </cell>
          <cell r="AS129">
            <v>-1</v>
          </cell>
          <cell r="AT129">
            <v>-1</v>
          </cell>
          <cell r="AU129">
            <v>8</v>
          </cell>
          <cell r="AV129">
            <v>6.4</v>
          </cell>
          <cell r="AW129">
            <v>3</v>
          </cell>
          <cell r="AX129">
            <v>16</v>
          </cell>
          <cell r="AY129">
            <v>-1</v>
          </cell>
          <cell r="AZ129">
            <v>0.05</v>
          </cell>
          <cell r="BA129">
            <v>0.183</v>
          </cell>
          <cell r="BB129">
            <v>2.17</v>
          </cell>
          <cell r="BC129">
            <v>-1</v>
          </cell>
          <cell r="BD129">
            <v>-1</v>
          </cell>
          <cell r="BE129">
            <v>-1</v>
          </cell>
          <cell r="BF129">
            <v>-1</v>
          </cell>
          <cell r="BG129">
            <v>-1</v>
          </cell>
          <cell r="BH129">
            <v>-1</v>
          </cell>
          <cell r="BI129">
            <v>-1</v>
          </cell>
          <cell r="BJ129">
            <v>-1</v>
          </cell>
          <cell r="BK129">
            <v>-1</v>
          </cell>
          <cell r="BL129">
            <v>-1</v>
          </cell>
          <cell r="BM129">
            <v>-1</v>
          </cell>
          <cell r="BN129">
            <v>-1</v>
          </cell>
          <cell r="BO129">
            <v>-1</v>
          </cell>
          <cell r="BP129">
            <v>-1</v>
          </cell>
          <cell r="BQ129">
            <v>-1</v>
          </cell>
          <cell r="BR129">
            <v>-1</v>
          </cell>
          <cell r="BS129">
            <v>31.2</v>
          </cell>
          <cell r="BT129">
            <v>-1</v>
          </cell>
          <cell r="BU129">
            <v>-1</v>
          </cell>
          <cell r="BV129">
            <v>-1</v>
          </cell>
          <cell r="BW129">
            <v>-1</v>
          </cell>
          <cell r="BX129">
            <v>-1</v>
          </cell>
          <cell r="BY129">
            <v>-1</v>
          </cell>
          <cell r="BZ129" t="str">
            <v/>
          </cell>
        </row>
        <row r="130">
          <cell r="B130" t="str">
            <v>界首七渡口</v>
          </cell>
          <cell r="C130" t="str">
            <v>淮河流域</v>
          </cell>
          <cell r="D130" t="str">
            <v>河南省</v>
          </cell>
          <cell r="E130" t="str">
            <v>周口市</v>
          </cell>
          <cell r="F130" t="str">
            <v>周口市</v>
          </cell>
          <cell r="G130" t="str">
            <v>郸城县、淮阳县、沈丘县</v>
          </cell>
          <cell r="H130" t="str">
            <v>安徽省</v>
          </cell>
          <cell r="I130" t="str">
            <v>阜阳市</v>
          </cell>
          <cell r="J130" t="str">
            <v>一级</v>
          </cell>
          <cell r="K130" t="str">
            <v>淮河水系</v>
          </cell>
          <cell r="L130" t="str">
            <v>河流</v>
          </cell>
          <cell r="M130" t="str">
            <v>颍河</v>
          </cell>
          <cell r="N130">
            <v>14511130122</v>
          </cell>
          <cell r="O130" t="str">
            <v>淮河</v>
          </cell>
        </row>
        <row r="130">
          <cell r="S130" t="str">
            <v>颍河周口排污控制区/颍河商水、淮阳农业用水区/颍河项城、沈丘排污控制区/颍河豫皖缓冲区</v>
          </cell>
          <cell r="T130" t="str">
            <v>保留</v>
          </cell>
          <cell r="U130" t="str">
            <v>省界（豫-皖）</v>
          </cell>
          <cell r="V130">
            <v>115.3393</v>
          </cell>
          <cell r="W130">
            <v>33.2643</v>
          </cell>
          <cell r="X130" t="str">
            <v>十一五,十二五,十三五,十四五</v>
          </cell>
          <cell r="Y130" t="str">
            <v>有</v>
          </cell>
          <cell r="Z130" t="str">
            <v>固定站</v>
          </cell>
          <cell r="AA130">
            <v>2023</v>
          </cell>
          <cell r="AB130">
            <v>8</v>
          </cell>
          <cell r="AC130">
            <v>7</v>
          </cell>
          <cell r="AD130" t="str">
            <v>Ⅳ</v>
          </cell>
          <cell r="AE130" t="str">
            <v>Ⅳ</v>
          </cell>
          <cell r="AF130" t="str">
            <v>Ⅲ</v>
          </cell>
          <cell r="AG130" t="str">
            <v>溶解氧</v>
          </cell>
          <cell r="AH130" t="str">
            <v>溶解氧</v>
          </cell>
          <cell r="AI130" t="str">
            <v>-</v>
          </cell>
          <cell r="AJ130" t="str">
            <v>溶解氧</v>
          </cell>
          <cell r="AK130" t="str">
            <v>溶解氧</v>
          </cell>
          <cell r="AL130" t="str">
            <v>溶解氧</v>
          </cell>
          <cell r="AM130" t="str">
            <v>2023-08-17</v>
          </cell>
          <cell r="AN130">
            <v>-1</v>
          </cell>
          <cell r="AO130">
            <v>31.4</v>
          </cell>
          <cell r="AP130">
            <v>-1</v>
          </cell>
          <cell r="AQ130">
            <v>-1</v>
          </cell>
          <cell r="AR130">
            <v>69.7</v>
          </cell>
          <cell r="AS130">
            <v>-1</v>
          </cell>
          <cell r="AT130">
            <v>-1</v>
          </cell>
          <cell r="AU130">
            <v>7</v>
          </cell>
          <cell r="AV130">
            <v>3.8</v>
          </cell>
          <cell r="AW130">
            <v>2.6</v>
          </cell>
          <cell r="AX130">
            <v>10.2</v>
          </cell>
          <cell r="AY130">
            <v>2.4</v>
          </cell>
          <cell r="AZ130">
            <v>0.25</v>
          </cell>
          <cell r="BA130">
            <v>0.122</v>
          </cell>
          <cell r="BB130">
            <v>2.94</v>
          </cell>
          <cell r="BC130">
            <v>-1</v>
          </cell>
          <cell r="BD130">
            <v>-1</v>
          </cell>
          <cell r="BE130">
            <v>-1</v>
          </cell>
          <cell r="BF130">
            <v>-1</v>
          </cell>
          <cell r="BG130">
            <v>-1</v>
          </cell>
          <cell r="BH130">
            <v>-1</v>
          </cell>
          <cell r="BI130">
            <v>-1</v>
          </cell>
          <cell r="BJ130">
            <v>-1</v>
          </cell>
          <cell r="BK130">
            <v>-1</v>
          </cell>
          <cell r="BL130">
            <v>-1</v>
          </cell>
          <cell r="BM130">
            <v>-1</v>
          </cell>
          <cell r="BN130">
            <v>-1</v>
          </cell>
          <cell r="BO130">
            <v>-1</v>
          </cell>
          <cell r="BP130">
            <v>-1</v>
          </cell>
          <cell r="BQ130">
            <v>-1</v>
          </cell>
          <cell r="BR130">
            <v>-1</v>
          </cell>
          <cell r="BS130">
            <v>45.4</v>
          </cell>
          <cell r="BT130">
            <v>-1</v>
          </cell>
          <cell r="BU130">
            <v>-1</v>
          </cell>
          <cell r="BV130">
            <v>-1</v>
          </cell>
          <cell r="BW130">
            <v>-1</v>
          </cell>
          <cell r="BX130">
            <v>-1</v>
          </cell>
          <cell r="BY130">
            <v>-1</v>
          </cell>
          <cell r="BZ130" t="str">
            <v/>
          </cell>
        </row>
        <row r="131">
          <cell r="B131" t="str">
            <v>老沈丘泉河桥（许庄）</v>
          </cell>
          <cell r="C131" t="str">
            <v>淮河流域</v>
          </cell>
          <cell r="D131" t="str">
            <v>河南省</v>
          </cell>
          <cell r="E131" t="str">
            <v>周口市</v>
          </cell>
          <cell r="F131" t="str">
            <v>周口市</v>
          </cell>
          <cell r="G131" t="str">
            <v>商水县、沈丘县、项城市、上蔡县</v>
          </cell>
          <cell r="H131" t="str">
            <v>河南省</v>
          </cell>
          <cell r="I131" t="str">
            <v>周口市</v>
          </cell>
          <cell r="J131" t="str">
            <v>二级</v>
          </cell>
          <cell r="K131" t="str">
            <v>淮河水系</v>
          </cell>
          <cell r="L131" t="str">
            <v>河流</v>
          </cell>
          <cell r="M131" t="str">
            <v>泉河</v>
          </cell>
          <cell r="N131">
            <v>14511130063</v>
          </cell>
          <cell r="O131" t="str">
            <v>颍河</v>
          </cell>
        </row>
        <row r="131">
          <cell r="S131" t="str">
            <v>汾泉河豫皖缓冲区</v>
          </cell>
          <cell r="T131" t="str">
            <v>调整</v>
          </cell>
          <cell r="U131" t="str">
            <v>省界（豫-皖）</v>
          </cell>
          <cell r="V131">
            <v>115.2034</v>
          </cell>
          <cell r="W131">
            <v>33.1161</v>
          </cell>
          <cell r="X131" t="str">
            <v>十一五,十二五,十三五,十四五</v>
          </cell>
          <cell r="Y131" t="str">
            <v>有</v>
          </cell>
          <cell r="Z131" t="str">
            <v>固定站</v>
          </cell>
          <cell r="AA131">
            <v>2023</v>
          </cell>
          <cell r="AB131">
            <v>8</v>
          </cell>
          <cell r="AC131">
            <v>7</v>
          </cell>
          <cell r="AD131" t="str">
            <v>Ⅳ</v>
          </cell>
          <cell r="AE131" t="str">
            <v>Ⅳ</v>
          </cell>
          <cell r="AF131" t="str">
            <v>Ⅲ</v>
          </cell>
          <cell r="AG131" t="str">
            <v>五日生化需氧量（0.05）</v>
          </cell>
          <cell r="AH131" t="str">
            <v>化学需氧量（0.2）、溶解氧</v>
          </cell>
          <cell r="AI131" t="str">
            <v>-</v>
          </cell>
          <cell r="AJ131" t="str">
            <v>五日生化需氧量</v>
          </cell>
          <cell r="AK131" t="str">
            <v>化学需氧量、溶解氧</v>
          </cell>
          <cell r="AL131" t="str">
            <v>溶解氧、五日生化需氧量、化学需氧量、高锰酸盐指数、总磷</v>
          </cell>
          <cell r="AM131" t="str">
            <v>2023-08-04</v>
          </cell>
          <cell r="AN131">
            <v>-1</v>
          </cell>
          <cell r="AO131">
            <v>30.9</v>
          </cell>
          <cell r="AP131">
            <v>-1</v>
          </cell>
          <cell r="AQ131">
            <v>-1</v>
          </cell>
          <cell r="AR131">
            <v>105.1</v>
          </cell>
          <cell r="AS131">
            <v>-1</v>
          </cell>
          <cell r="AT131">
            <v>-1</v>
          </cell>
          <cell r="AU131">
            <v>7</v>
          </cell>
          <cell r="AV131">
            <v>6</v>
          </cell>
          <cell r="AW131">
            <v>4.1</v>
          </cell>
          <cell r="AX131">
            <v>12</v>
          </cell>
          <cell r="AY131">
            <v>4.2</v>
          </cell>
          <cell r="AZ131">
            <v>0.17</v>
          </cell>
          <cell r="BA131">
            <v>0.128</v>
          </cell>
          <cell r="BB131">
            <v>1.51</v>
          </cell>
          <cell r="BC131">
            <v>-1</v>
          </cell>
          <cell r="BD131">
            <v>-1</v>
          </cell>
          <cell r="BE131">
            <v>-1</v>
          </cell>
          <cell r="BF131">
            <v>-1</v>
          </cell>
          <cell r="BG131">
            <v>-1</v>
          </cell>
          <cell r="BH131">
            <v>-1</v>
          </cell>
          <cell r="BI131">
            <v>-1</v>
          </cell>
          <cell r="BJ131">
            <v>-1</v>
          </cell>
          <cell r="BK131">
            <v>-1</v>
          </cell>
          <cell r="BL131">
            <v>-1</v>
          </cell>
          <cell r="BM131">
            <v>-1</v>
          </cell>
          <cell r="BN131">
            <v>-1</v>
          </cell>
          <cell r="BO131">
            <v>-1</v>
          </cell>
          <cell r="BP131">
            <v>-1</v>
          </cell>
          <cell r="BQ131">
            <v>-1</v>
          </cell>
          <cell r="BR131">
            <v>-1</v>
          </cell>
          <cell r="BS131">
            <v>16.5</v>
          </cell>
          <cell r="BT131">
            <v>-1</v>
          </cell>
          <cell r="BU131">
            <v>-1</v>
          </cell>
          <cell r="BV131">
            <v>-1</v>
          </cell>
          <cell r="BW131">
            <v>-1</v>
          </cell>
          <cell r="BX131">
            <v>-1</v>
          </cell>
          <cell r="BY131">
            <v>-1</v>
          </cell>
          <cell r="BZ131" t="str">
            <v/>
          </cell>
        </row>
        <row r="132">
          <cell r="B132" t="str">
            <v>阜南</v>
          </cell>
          <cell r="C132" t="str">
            <v>淮河流域</v>
          </cell>
          <cell r="D132" t="str">
            <v>安徽省</v>
          </cell>
          <cell r="E132" t="str">
            <v>阜阳市</v>
          </cell>
          <cell r="F132" t="str">
            <v>阜阳市</v>
          </cell>
          <cell r="G132" t="str">
            <v>阜南县、临泉县</v>
          </cell>
          <cell r="H132" t="str">
            <v>安徽省</v>
          </cell>
          <cell r="I132" t="str">
            <v>阜阳市</v>
          </cell>
          <cell r="J132" t="str">
            <v>二级</v>
          </cell>
          <cell r="K132" t="str">
            <v>淮河水系</v>
          </cell>
          <cell r="L132" t="str">
            <v>河流</v>
          </cell>
          <cell r="M132" t="str">
            <v>谷河</v>
          </cell>
          <cell r="N132">
            <v>14511130115</v>
          </cell>
          <cell r="O132" t="str">
            <v>濛河分洪道</v>
          </cell>
        </row>
        <row r="132">
          <cell r="S132" t="str">
            <v>谷河阜南农业、渔业用水区</v>
          </cell>
          <cell r="T132" t="str">
            <v>保留</v>
          </cell>
          <cell r="U132" t="str">
            <v>—</v>
          </cell>
          <cell r="V132">
            <v>115.5762</v>
          </cell>
          <cell r="W132">
            <v>32.5951</v>
          </cell>
          <cell r="X132" t="str">
            <v>十三五,十四五</v>
          </cell>
          <cell r="Y132" t="str">
            <v>有</v>
          </cell>
          <cell r="Z132" t="str">
            <v>固定站</v>
          </cell>
          <cell r="AA132">
            <v>2023</v>
          </cell>
          <cell r="AB132">
            <v>8</v>
          </cell>
          <cell r="AC132">
            <v>6</v>
          </cell>
          <cell r="AD132" t="str">
            <v>Ⅲ</v>
          </cell>
          <cell r="AE132" t="str">
            <v>Ⅳ</v>
          </cell>
          <cell r="AF132" t="str">
            <v>Ⅳ</v>
          </cell>
          <cell r="AG132" t="str">
            <v>-</v>
          </cell>
          <cell r="AH132" t="str">
            <v>总磷（0.1）、溶解氧</v>
          </cell>
          <cell r="AI132" t="str">
            <v>化学需氧量（0.2）</v>
          </cell>
          <cell r="AJ132" t="str">
            <v>化学需氧量、总磷</v>
          </cell>
          <cell r="AK132" t="str">
            <v>总磷、溶解氧</v>
          </cell>
          <cell r="AL132" t="str">
            <v>化学需氧量</v>
          </cell>
          <cell r="AM132" t="str">
            <v>2023-08-09</v>
          </cell>
          <cell r="AN132">
            <v>-1</v>
          </cell>
          <cell r="AO132">
            <v>31.3</v>
          </cell>
          <cell r="AP132">
            <v>-1</v>
          </cell>
          <cell r="AQ132">
            <v>-1</v>
          </cell>
          <cell r="AR132">
            <v>75.2</v>
          </cell>
          <cell r="AS132">
            <v>-1</v>
          </cell>
          <cell r="AT132">
            <v>-1</v>
          </cell>
          <cell r="AU132">
            <v>8</v>
          </cell>
          <cell r="AV132">
            <v>8.4</v>
          </cell>
          <cell r="AW132">
            <v>3.7</v>
          </cell>
          <cell r="AX132">
            <v>19.5</v>
          </cell>
          <cell r="AY132">
            <v>-1</v>
          </cell>
          <cell r="AZ132">
            <v>0.05</v>
          </cell>
          <cell r="BA132">
            <v>0.182</v>
          </cell>
          <cell r="BB132">
            <v>0.43</v>
          </cell>
          <cell r="BC132">
            <v>-1</v>
          </cell>
          <cell r="BD132">
            <v>-1</v>
          </cell>
          <cell r="BE132">
            <v>-1</v>
          </cell>
          <cell r="BF132">
            <v>-1</v>
          </cell>
          <cell r="BG132">
            <v>-1</v>
          </cell>
          <cell r="BH132">
            <v>-1</v>
          </cell>
          <cell r="BI132">
            <v>-1</v>
          </cell>
          <cell r="BJ132">
            <v>-1</v>
          </cell>
          <cell r="BK132">
            <v>-1</v>
          </cell>
          <cell r="BL132">
            <v>-1</v>
          </cell>
          <cell r="BM132">
            <v>-1</v>
          </cell>
          <cell r="BN132">
            <v>-1</v>
          </cell>
          <cell r="BO132">
            <v>-1</v>
          </cell>
          <cell r="BP132">
            <v>-1</v>
          </cell>
          <cell r="BQ132">
            <v>-1</v>
          </cell>
          <cell r="BR132">
            <v>-1</v>
          </cell>
          <cell r="BS132">
            <v>6.2</v>
          </cell>
          <cell r="BT132">
            <v>-1</v>
          </cell>
          <cell r="BU132">
            <v>-1</v>
          </cell>
          <cell r="BV132">
            <v>-1</v>
          </cell>
          <cell r="BW132">
            <v>-1</v>
          </cell>
          <cell r="BX132">
            <v>-1</v>
          </cell>
          <cell r="BY132">
            <v>-1</v>
          </cell>
          <cell r="BZ132" t="str">
            <v/>
          </cell>
        </row>
        <row r="133">
          <cell r="B133" t="str">
            <v>阜阳段上游</v>
          </cell>
          <cell r="C133" t="str">
            <v>淮河流域</v>
          </cell>
          <cell r="D133" t="str">
            <v>安徽省</v>
          </cell>
          <cell r="E133" t="str">
            <v>阜阳市</v>
          </cell>
          <cell r="F133" t="str">
            <v>阜阳市</v>
          </cell>
          <cell r="G133" t="str">
            <v>界首市、太和县、颍泉区</v>
          </cell>
          <cell r="H133" t="str">
            <v>安徽省</v>
          </cell>
          <cell r="I133" t="str">
            <v>阜阳市</v>
          </cell>
          <cell r="J133" t="str">
            <v>一级</v>
          </cell>
          <cell r="K133" t="str">
            <v>淮河水系</v>
          </cell>
          <cell r="L133" t="str">
            <v>河流</v>
          </cell>
          <cell r="M133" t="str">
            <v>颍河</v>
          </cell>
          <cell r="N133">
            <v>14511130122</v>
          </cell>
          <cell r="O133" t="str">
            <v>淮河</v>
          </cell>
        </row>
        <row r="133">
          <cell r="S133" t="str">
            <v>颍河界首太和、颍东农业、渔业用水区</v>
          </cell>
          <cell r="T133" t="str">
            <v>保留</v>
          </cell>
          <cell r="U133" t="str">
            <v>—</v>
          </cell>
          <cell r="V133">
            <v>115.8039</v>
          </cell>
          <cell r="W133">
            <v>32.9651</v>
          </cell>
          <cell r="X133" t="str">
            <v>十三五,十四五</v>
          </cell>
          <cell r="Y133" t="str">
            <v>有</v>
          </cell>
          <cell r="Z133" t="str">
            <v>固定站</v>
          </cell>
          <cell r="AA133">
            <v>2023</v>
          </cell>
          <cell r="AB133">
            <v>8</v>
          </cell>
          <cell r="AC133">
            <v>6</v>
          </cell>
          <cell r="AD133" t="str">
            <v>Ⅲ</v>
          </cell>
          <cell r="AE133" t="str">
            <v>Ⅲ</v>
          </cell>
          <cell r="AF133" t="str">
            <v>Ⅲ</v>
          </cell>
          <cell r="AG133" t="str">
            <v>-</v>
          </cell>
          <cell r="AH133" t="str">
            <v>-</v>
          </cell>
          <cell r="AI133" t="str">
            <v>-</v>
          </cell>
          <cell r="AJ133" t="str">
            <v>化学需氧量、总磷</v>
          </cell>
          <cell r="AK133" t="str">
            <v>总磷</v>
          </cell>
          <cell r="AL133" t="str">
            <v>化学需氧量</v>
          </cell>
          <cell r="AM133" t="str">
            <v>2023-08-04</v>
          </cell>
          <cell r="AN133">
            <v>-1</v>
          </cell>
          <cell r="AO133">
            <v>29.8</v>
          </cell>
          <cell r="AP133">
            <v>-1</v>
          </cell>
          <cell r="AQ133">
            <v>-1</v>
          </cell>
          <cell r="AR133">
            <v>71.5</v>
          </cell>
          <cell r="AS133">
            <v>-1</v>
          </cell>
          <cell r="AT133">
            <v>-1</v>
          </cell>
          <cell r="AU133">
            <v>8</v>
          </cell>
          <cell r="AV133">
            <v>6</v>
          </cell>
          <cell r="AW133">
            <v>2.6</v>
          </cell>
          <cell r="AX133">
            <v>18.3</v>
          </cell>
          <cell r="AY133">
            <v>-1</v>
          </cell>
          <cell r="AZ133">
            <v>0.03</v>
          </cell>
          <cell r="BA133">
            <v>0.104</v>
          </cell>
          <cell r="BB133">
            <v>3.18</v>
          </cell>
          <cell r="BC133">
            <v>-1</v>
          </cell>
          <cell r="BD133">
            <v>-1</v>
          </cell>
          <cell r="BE133">
            <v>-1</v>
          </cell>
          <cell r="BF133">
            <v>-1</v>
          </cell>
          <cell r="BG133">
            <v>-1</v>
          </cell>
          <cell r="BH133">
            <v>-1</v>
          </cell>
          <cell r="BI133">
            <v>-1</v>
          </cell>
          <cell r="BJ133">
            <v>-1</v>
          </cell>
          <cell r="BK133">
            <v>-1</v>
          </cell>
          <cell r="BL133">
            <v>-1</v>
          </cell>
          <cell r="BM133">
            <v>-1</v>
          </cell>
          <cell r="BN133">
            <v>-1</v>
          </cell>
          <cell r="BO133">
            <v>-1</v>
          </cell>
          <cell r="BP133">
            <v>-1</v>
          </cell>
          <cell r="BQ133">
            <v>-1</v>
          </cell>
          <cell r="BR133">
            <v>-1</v>
          </cell>
          <cell r="BS133">
            <v>21.9</v>
          </cell>
          <cell r="BT133">
            <v>-1</v>
          </cell>
          <cell r="BU133">
            <v>-1</v>
          </cell>
          <cell r="BV133">
            <v>-1</v>
          </cell>
          <cell r="BW133">
            <v>-1</v>
          </cell>
          <cell r="BX133">
            <v>-1</v>
          </cell>
          <cell r="BY133">
            <v>-1</v>
          </cell>
          <cell r="BZ133" t="str">
            <v/>
          </cell>
        </row>
        <row r="134">
          <cell r="B134" t="str">
            <v>张杨渡口</v>
          </cell>
          <cell r="C134" t="str">
            <v>淮河流域</v>
          </cell>
          <cell r="D134" t="str">
            <v>安徽省</v>
          </cell>
          <cell r="E134" t="str">
            <v>阜阳市</v>
          </cell>
          <cell r="F134" t="str">
            <v>阜阳市</v>
          </cell>
          <cell r="G134" t="str">
            <v>颍东区、颍上县</v>
          </cell>
          <cell r="H134" t="str">
            <v>安徽省</v>
          </cell>
          <cell r="I134" t="str">
            <v>阜阳市</v>
          </cell>
          <cell r="J134" t="str">
            <v>二级</v>
          </cell>
          <cell r="K134" t="str">
            <v>淮河水系</v>
          </cell>
          <cell r="L134" t="str">
            <v>河流</v>
          </cell>
          <cell r="M134" t="str">
            <v>济河</v>
          </cell>
          <cell r="N134">
            <v>14511130070</v>
          </cell>
          <cell r="O134" t="str">
            <v>西淝河</v>
          </cell>
        </row>
        <row r="134">
          <cell r="S134" t="str">
            <v>济河颍东、凤台农业用水区</v>
          </cell>
          <cell r="T134" t="str">
            <v>新增</v>
          </cell>
          <cell r="U134" t="str">
            <v>市界（阜阳市-淮南市）</v>
          </cell>
          <cell r="V134">
            <v>116.4357</v>
          </cell>
          <cell r="W134">
            <v>32.8103</v>
          </cell>
          <cell r="X134" t="str">
            <v>十四五</v>
          </cell>
          <cell r="Y134" t="str">
            <v>没有</v>
          </cell>
          <cell r="Z134" t="str">
            <v>-</v>
          </cell>
          <cell r="AA134">
            <v>2023</v>
          </cell>
          <cell r="AB134">
            <v>8</v>
          </cell>
          <cell r="AC134">
            <v>7</v>
          </cell>
          <cell r="AD134" t="str">
            <v>Ⅲ</v>
          </cell>
          <cell r="AE134" t="str">
            <v>Ⅳ</v>
          </cell>
          <cell r="AF134" t="str">
            <v>Ⅲ</v>
          </cell>
          <cell r="AG134" t="str">
            <v>-</v>
          </cell>
          <cell r="AH134" t="str">
            <v>化学需氧量（0.3）</v>
          </cell>
          <cell r="AI134" t="str">
            <v>-</v>
          </cell>
          <cell r="AJ134" t="str">
            <v>溶解氧、化学需氧量、高锰酸盐指数</v>
          </cell>
          <cell r="AK134" t="str">
            <v>化学需氧量</v>
          </cell>
          <cell r="AL134" t="str">
            <v>溶解氧、化学需氧量、高锰酸盐指数</v>
          </cell>
          <cell r="AM134" t="str">
            <v>2023-08-10</v>
          </cell>
          <cell r="AN134">
            <v>-1</v>
          </cell>
          <cell r="AO134">
            <v>31.6</v>
          </cell>
          <cell r="AP134">
            <v>-1</v>
          </cell>
          <cell r="AQ134">
            <v>-1</v>
          </cell>
          <cell r="AR134">
            <v>79.3</v>
          </cell>
          <cell r="AS134">
            <v>-1</v>
          </cell>
          <cell r="AT134">
            <v>-1</v>
          </cell>
          <cell r="AU134">
            <v>8</v>
          </cell>
          <cell r="AV134">
            <v>5.4</v>
          </cell>
          <cell r="AW134">
            <v>5.8</v>
          </cell>
          <cell r="AX134">
            <v>15.5</v>
          </cell>
          <cell r="AY134">
            <v>-1</v>
          </cell>
          <cell r="AZ134">
            <v>0.1</v>
          </cell>
          <cell r="BA134">
            <v>0.08</v>
          </cell>
          <cell r="BB134">
            <v>1.64</v>
          </cell>
          <cell r="BC134">
            <v>-1</v>
          </cell>
          <cell r="BD134">
            <v>-1</v>
          </cell>
          <cell r="BE134">
            <v>0.936</v>
          </cell>
          <cell r="BF134">
            <v>-1</v>
          </cell>
          <cell r="BG134">
            <v>-1</v>
          </cell>
          <cell r="BH134">
            <v>-1</v>
          </cell>
          <cell r="BI134">
            <v>-1</v>
          </cell>
          <cell r="BJ134">
            <v>-1</v>
          </cell>
          <cell r="BK134">
            <v>-1</v>
          </cell>
          <cell r="BL134">
            <v>-1</v>
          </cell>
          <cell r="BM134">
            <v>-1</v>
          </cell>
          <cell r="BN134">
            <v>-1</v>
          </cell>
          <cell r="BO134">
            <v>-1</v>
          </cell>
          <cell r="BP134">
            <v>-1</v>
          </cell>
          <cell r="BQ134">
            <v>-1</v>
          </cell>
          <cell r="BR134">
            <v>-1</v>
          </cell>
          <cell r="BS134">
            <v>22.4</v>
          </cell>
          <cell r="BT134">
            <v>-1</v>
          </cell>
          <cell r="BU134">
            <v>-1</v>
          </cell>
          <cell r="BV134">
            <v>-1</v>
          </cell>
          <cell r="BW134">
            <v>-1</v>
          </cell>
          <cell r="BX134">
            <v>-1</v>
          </cell>
          <cell r="BY134">
            <v>-1</v>
          </cell>
          <cell r="BZ134" t="str">
            <v/>
          </cell>
        </row>
        <row r="135">
          <cell r="B135" t="str">
            <v>二水厂取水口</v>
          </cell>
          <cell r="C135" t="str">
            <v>淮河流域</v>
          </cell>
          <cell r="D135" t="str">
            <v>安徽省</v>
          </cell>
          <cell r="E135" t="str">
            <v>阜阳市</v>
          </cell>
          <cell r="F135" t="str">
            <v>阜阳市</v>
          </cell>
          <cell r="G135" t="str">
            <v>颍东区</v>
          </cell>
          <cell r="H135" t="str">
            <v>安徽省</v>
          </cell>
          <cell r="I135" t="str">
            <v>阜阳市</v>
          </cell>
          <cell r="J135" t="str">
            <v>一级</v>
          </cell>
          <cell r="K135" t="str">
            <v>淮河水系</v>
          </cell>
          <cell r="L135" t="str">
            <v>河流</v>
          </cell>
          <cell r="M135" t="str">
            <v>茨淮新河</v>
          </cell>
          <cell r="N135">
            <v>14511130109</v>
          </cell>
          <cell r="O135" t="str">
            <v>淮河</v>
          </cell>
        </row>
        <row r="135">
          <cell r="S135" t="str">
            <v>茨淮新河阜阳农业用水区</v>
          </cell>
          <cell r="T135" t="str">
            <v>新增</v>
          </cell>
          <cell r="U135" t="str">
            <v>市界（阜阳市-亳州市）</v>
          </cell>
          <cell r="V135">
            <v>116.0364</v>
          </cell>
          <cell r="W135">
            <v>33.0354</v>
          </cell>
          <cell r="X135" t="str">
            <v>十四五</v>
          </cell>
          <cell r="Y135" t="str">
            <v>没有</v>
          </cell>
          <cell r="Z135" t="str">
            <v>-</v>
          </cell>
          <cell r="AA135">
            <v>2023</v>
          </cell>
          <cell r="AB135">
            <v>8</v>
          </cell>
          <cell r="AC135">
            <v>21</v>
          </cell>
          <cell r="AD135" t="str">
            <v>Ⅲ</v>
          </cell>
          <cell r="AE135" t="str">
            <v>Ⅲ</v>
          </cell>
          <cell r="AF135" t="str">
            <v>Ⅲ</v>
          </cell>
          <cell r="AG135" t="str">
            <v>-</v>
          </cell>
          <cell r="AH135" t="str">
            <v>-</v>
          </cell>
          <cell r="AI135" t="str">
            <v>-</v>
          </cell>
          <cell r="AJ135" t="str">
            <v>化学需氧量、高锰酸盐指数</v>
          </cell>
          <cell r="AK135" t="str">
            <v>化学需氧量、高锰酸盐指数</v>
          </cell>
          <cell r="AL135" t="str">
            <v>高锰酸盐指数</v>
          </cell>
          <cell r="AM135" t="str">
            <v>2023-08-01</v>
          </cell>
          <cell r="AN135">
            <v>-1</v>
          </cell>
          <cell r="AO135">
            <v>-1</v>
          </cell>
          <cell r="AP135">
            <v>-1</v>
          </cell>
          <cell r="AQ135">
            <v>-1</v>
          </cell>
          <cell r="AR135">
            <v>-1</v>
          </cell>
          <cell r="AS135">
            <v>-1</v>
          </cell>
          <cell r="AT135">
            <v>-1</v>
          </cell>
          <cell r="AU135">
            <v>7</v>
          </cell>
          <cell r="AV135">
            <v>6.6</v>
          </cell>
          <cell r="AW135">
            <v>5</v>
          </cell>
          <cell r="AX135">
            <v>16.7</v>
          </cell>
          <cell r="AY135">
            <v>1.9</v>
          </cell>
          <cell r="AZ135">
            <v>0.29</v>
          </cell>
          <cell r="BA135">
            <v>0.053</v>
          </cell>
          <cell r="BB135">
            <v>-1</v>
          </cell>
          <cell r="BC135">
            <v>0.0005</v>
          </cell>
          <cell r="BD135">
            <v>0.025</v>
          </cell>
          <cell r="BE135">
            <v>0.799</v>
          </cell>
          <cell r="BF135">
            <v>0.0002</v>
          </cell>
          <cell r="BG135">
            <v>0.0002</v>
          </cell>
          <cell r="BH135">
            <v>2e-5</v>
          </cell>
          <cell r="BI135">
            <v>5e-5</v>
          </cell>
          <cell r="BJ135">
            <v>0.002</v>
          </cell>
          <cell r="BK135">
            <v>0.001</v>
          </cell>
          <cell r="BL135">
            <v>0.002</v>
          </cell>
          <cell r="BM135">
            <v>0.0002</v>
          </cell>
          <cell r="BN135">
            <v>0.005</v>
          </cell>
          <cell r="BO135">
            <v>0.07</v>
          </cell>
          <cell r="BP135">
            <v>0.005</v>
          </cell>
          <cell r="BQ135">
            <v>-1</v>
          </cell>
          <cell r="BR135">
            <v>-1</v>
          </cell>
          <cell r="BS135">
            <v>-1</v>
          </cell>
          <cell r="BT135">
            <v>-1</v>
          </cell>
          <cell r="BU135">
            <v>-1</v>
          </cell>
          <cell r="BV135">
            <v>-1</v>
          </cell>
          <cell r="BW135">
            <v>-1</v>
          </cell>
          <cell r="BX135">
            <v>-1</v>
          </cell>
          <cell r="BY135">
            <v>-1</v>
          </cell>
          <cell r="BZ135" t="str">
            <v/>
          </cell>
        </row>
        <row r="136">
          <cell r="B136" t="str">
            <v>阜阳段下游</v>
          </cell>
          <cell r="C136" t="str">
            <v>淮河流域</v>
          </cell>
          <cell r="D136" t="str">
            <v>安徽省</v>
          </cell>
          <cell r="E136" t="str">
            <v>阜阳市</v>
          </cell>
          <cell r="F136" t="str">
            <v>阜阳市</v>
          </cell>
          <cell r="G136" t="str">
            <v>界首市、临泉县、颍州区</v>
          </cell>
          <cell r="H136" t="str">
            <v>安徽省</v>
          </cell>
          <cell r="I136" t="str">
            <v>阜阳市</v>
          </cell>
          <cell r="J136" t="str">
            <v>二级</v>
          </cell>
          <cell r="K136" t="str">
            <v>淮河水系</v>
          </cell>
          <cell r="L136" t="str">
            <v>河流</v>
          </cell>
          <cell r="M136" t="str">
            <v>泉河</v>
          </cell>
          <cell r="N136">
            <v>14511130063</v>
          </cell>
          <cell r="O136" t="str">
            <v>颍河</v>
          </cell>
        </row>
        <row r="136">
          <cell r="S136" t="str">
            <v>泉河临泉、颍泉农业、渔业用水区</v>
          </cell>
          <cell r="T136" t="str">
            <v>新增</v>
          </cell>
          <cell r="U136" t="str">
            <v>入河口</v>
          </cell>
          <cell r="V136">
            <v>115.7904</v>
          </cell>
          <cell r="W136">
            <v>32.9248</v>
          </cell>
          <cell r="X136" t="str">
            <v>十四五</v>
          </cell>
          <cell r="Y136" t="str">
            <v>没有</v>
          </cell>
          <cell r="Z136" t="str">
            <v>-</v>
          </cell>
          <cell r="AA136">
            <v>2023</v>
          </cell>
          <cell r="AB136">
            <v>8</v>
          </cell>
          <cell r="AC136">
            <v>6</v>
          </cell>
          <cell r="AD136" t="str">
            <v>Ⅲ</v>
          </cell>
          <cell r="AE136" t="str">
            <v>Ⅲ</v>
          </cell>
          <cell r="AF136" t="str">
            <v>Ⅲ</v>
          </cell>
          <cell r="AG136" t="str">
            <v>-</v>
          </cell>
          <cell r="AH136" t="str">
            <v>-</v>
          </cell>
          <cell r="AI136" t="str">
            <v>-</v>
          </cell>
          <cell r="AJ136" t="str">
            <v>溶解氧、总磷</v>
          </cell>
          <cell r="AK136" t="str">
            <v>溶解氧、高锰酸盐指数</v>
          </cell>
          <cell r="AL136" t="str">
            <v>溶解氧、高锰酸盐指数、总磷</v>
          </cell>
          <cell r="AM136" t="str">
            <v>2023-08-15</v>
          </cell>
          <cell r="AN136">
            <v>-1</v>
          </cell>
          <cell r="AO136">
            <v>33.7</v>
          </cell>
          <cell r="AP136">
            <v>-1</v>
          </cell>
          <cell r="AQ136">
            <v>-1</v>
          </cell>
          <cell r="AR136">
            <v>86.1</v>
          </cell>
          <cell r="AS136">
            <v>-1</v>
          </cell>
          <cell r="AT136">
            <v>-1</v>
          </cell>
          <cell r="AU136">
            <v>8</v>
          </cell>
          <cell r="AV136">
            <v>5.4</v>
          </cell>
          <cell r="AW136">
            <v>3.9</v>
          </cell>
          <cell r="AX136">
            <v>11.2</v>
          </cell>
          <cell r="AY136">
            <v>-1</v>
          </cell>
          <cell r="AZ136">
            <v>0.49</v>
          </cell>
          <cell r="BA136">
            <v>0.125</v>
          </cell>
          <cell r="BB136">
            <v>1.19</v>
          </cell>
          <cell r="BC136">
            <v>-1</v>
          </cell>
          <cell r="BD136">
            <v>-1</v>
          </cell>
          <cell r="BE136">
            <v>-1</v>
          </cell>
          <cell r="BF136">
            <v>-1</v>
          </cell>
          <cell r="BG136">
            <v>-1</v>
          </cell>
          <cell r="BH136">
            <v>-1</v>
          </cell>
          <cell r="BI136">
            <v>-1</v>
          </cell>
          <cell r="BJ136">
            <v>-1</v>
          </cell>
          <cell r="BK136">
            <v>-1</v>
          </cell>
          <cell r="BL136">
            <v>-1</v>
          </cell>
          <cell r="BM136">
            <v>-1</v>
          </cell>
          <cell r="BN136">
            <v>-1</v>
          </cell>
          <cell r="BO136">
            <v>-1</v>
          </cell>
          <cell r="BP136">
            <v>-1</v>
          </cell>
          <cell r="BQ136">
            <v>-1</v>
          </cell>
          <cell r="BR136">
            <v>-1</v>
          </cell>
          <cell r="BS136">
            <v>14.4</v>
          </cell>
          <cell r="BT136">
            <v>-1</v>
          </cell>
          <cell r="BU136">
            <v>-1</v>
          </cell>
          <cell r="BV136">
            <v>-1</v>
          </cell>
          <cell r="BW136">
            <v>-1</v>
          </cell>
          <cell r="BX136">
            <v>-1</v>
          </cell>
          <cell r="BY136">
            <v>-1</v>
          </cell>
          <cell r="BZ136" t="str">
            <v/>
          </cell>
        </row>
        <row r="137">
          <cell r="B137" t="str">
            <v>西淝河阜阳市</v>
          </cell>
          <cell r="C137" t="str">
            <v>淮河流域</v>
          </cell>
          <cell r="D137" t="str">
            <v>安徽省</v>
          </cell>
          <cell r="E137" t="str">
            <v>阜阳市, 亳州市</v>
          </cell>
          <cell r="F137" t="str">
            <v>阜阳市,亳州市</v>
          </cell>
          <cell r="G137" t="str">
            <v>谯城区、涡阳县、太和县</v>
          </cell>
          <cell r="H137" t="str">
            <v>安徽省</v>
          </cell>
          <cell r="I137" t="str">
            <v>阜阳市</v>
          </cell>
          <cell r="J137" t="str">
            <v>一级</v>
          </cell>
          <cell r="K137" t="str">
            <v>淮河水系</v>
          </cell>
          <cell r="L137" t="str">
            <v>河流</v>
          </cell>
          <cell r="M137" t="str">
            <v>西淝河</v>
          </cell>
          <cell r="N137">
            <v>14511130113</v>
          </cell>
          <cell r="O137" t="str">
            <v>淮河</v>
          </cell>
        </row>
        <row r="137">
          <cell r="S137" t="str">
            <v/>
          </cell>
          <cell r="T137" t="str">
            <v>新增</v>
          </cell>
          <cell r="U137" t="str">
            <v>市界（阜阳市、亳州市-亳州市）</v>
          </cell>
          <cell r="V137">
            <v>115.922838</v>
          </cell>
          <cell r="W137">
            <v>33.301306</v>
          </cell>
          <cell r="X137" t="str">
            <v>十四五</v>
          </cell>
          <cell r="Y137" t="str">
            <v>没有</v>
          </cell>
          <cell r="Z137" t="str">
            <v>-</v>
          </cell>
          <cell r="AA137">
            <v>2023</v>
          </cell>
          <cell r="AB137">
            <v>8</v>
          </cell>
          <cell r="AC137">
            <v>7</v>
          </cell>
          <cell r="AD137" t="str">
            <v>Ⅲ</v>
          </cell>
          <cell r="AE137" t="str">
            <v>Ⅳ</v>
          </cell>
          <cell r="AF137" t="str">
            <v>Ⅳ</v>
          </cell>
          <cell r="AG137" t="str">
            <v>-</v>
          </cell>
          <cell r="AH137" t="str">
            <v>化学需氧量（0.4）、高锰酸盐指数（0.2）、五日生化需氧量（0.05）</v>
          </cell>
          <cell r="AI137" t="str">
            <v>五日生化需氧量（0.4）、化学需氧量（0.4）、高锰酸盐指数（0.07）</v>
          </cell>
          <cell r="AJ137" t="str">
            <v>五日生化需氧量、化学需氧量、高锰酸盐指数</v>
          </cell>
          <cell r="AK137" t="str">
            <v>化学需氧量、高锰酸盐指数、五日生化需氧量</v>
          </cell>
          <cell r="AL137" t="str">
            <v>五日生化需氧量、化学需氧量、高锰酸盐指数</v>
          </cell>
          <cell r="AM137" t="str">
            <v>2023-08-15</v>
          </cell>
          <cell r="AN137">
            <v>-1</v>
          </cell>
          <cell r="AO137">
            <v>34</v>
          </cell>
          <cell r="AP137">
            <v>-1</v>
          </cell>
          <cell r="AQ137">
            <v>-1</v>
          </cell>
          <cell r="AR137">
            <v>83.3</v>
          </cell>
          <cell r="AS137">
            <v>-1</v>
          </cell>
          <cell r="AT137">
            <v>-1</v>
          </cell>
          <cell r="AU137">
            <v>8</v>
          </cell>
          <cell r="AV137">
            <v>6.5</v>
          </cell>
          <cell r="AW137">
            <v>5</v>
          </cell>
          <cell r="AX137">
            <v>18</v>
          </cell>
          <cell r="AY137">
            <v>3.7</v>
          </cell>
          <cell r="AZ137">
            <v>0.1</v>
          </cell>
          <cell r="BA137">
            <v>0.072</v>
          </cell>
          <cell r="BB137">
            <v>0.68</v>
          </cell>
          <cell r="BC137">
            <v>-1</v>
          </cell>
          <cell r="BD137">
            <v>-1</v>
          </cell>
          <cell r="BE137">
            <v>-1</v>
          </cell>
          <cell r="BF137">
            <v>-1</v>
          </cell>
          <cell r="BG137">
            <v>-1</v>
          </cell>
          <cell r="BH137">
            <v>-1</v>
          </cell>
          <cell r="BI137">
            <v>-1</v>
          </cell>
          <cell r="BJ137">
            <v>-1</v>
          </cell>
          <cell r="BK137">
            <v>-1</v>
          </cell>
          <cell r="BL137">
            <v>-1</v>
          </cell>
          <cell r="BM137">
            <v>-1</v>
          </cell>
          <cell r="BN137">
            <v>-1</v>
          </cell>
          <cell r="BO137">
            <v>-1</v>
          </cell>
          <cell r="BP137">
            <v>-1</v>
          </cell>
          <cell r="BQ137">
            <v>-1</v>
          </cell>
          <cell r="BR137">
            <v>-1</v>
          </cell>
          <cell r="BS137">
            <v>11.4</v>
          </cell>
          <cell r="BT137">
            <v>-1</v>
          </cell>
          <cell r="BU137">
            <v>-1</v>
          </cell>
          <cell r="BV137">
            <v>-1</v>
          </cell>
          <cell r="BW137">
            <v>-1</v>
          </cell>
          <cell r="BX137">
            <v>-1</v>
          </cell>
          <cell r="BY137">
            <v>-1</v>
          </cell>
          <cell r="BZ137" t="str">
            <v/>
          </cell>
        </row>
        <row r="138">
          <cell r="B138" t="str">
            <v>黑茨河入茨淮新河口</v>
          </cell>
          <cell r="C138" t="str">
            <v>淮河流域</v>
          </cell>
          <cell r="D138" t="str">
            <v>安徽省</v>
          </cell>
          <cell r="E138" t="str">
            <v>阜阳市</v>
          </cell>
          <cell r="F138" t="str">
            <v>阜阳市</v>
          </cell>
          <cell r="G138" t="str">
            <v>界首市、太和县、颍泉区</v>
          </cell>
          <cell r="H138" t="str">
            <v>安徽省</v>
          </cell>
          <cell r="I138" t="str">
            <v>阜阳市</v>
          </cell>
          <cell r="J138" t="str">
            <v>二级</v>
          </cell>
          <cell r="K138" t="str">
            <v>淮河水系</v>
          </cell>
          <cell r="L138" t="str">
            <v>河流</v>
          </cell>
          <cell r="M138" t="str">
            <v>黑茨河</v>
          </cell>
          <cell r="N138">
            <v>14511130130</v>
          </cell>
          <cell r="O138" t="str">
            <v>茨淮新河</v>
          </cell>
        </row>
        <row r="138">
          <cell r="S138" t="str">
            <v>黑茨河阜阳农业用水区</v>
          </cell>
          <cell r="T138" t="str">
            <v>新增</v>
          </cell>
          <cell r="U138" t="str">
            <v>—</v>
          </cell>
          <cell r="V138">
            <v>115.7777</v>
          </cell>
          <cell r="W138">
            <v>33.0489</v>
          </cell>
          <cell r="X138" t="str">
            <v>十四五</v>
          </cell>
          <cell r="Y138" t="str">
            <v>没有</v>
          </cell>
          <cell r="Z138" t="str">
            <v>-</v>
          </cell>
          <cell r="AA138">
            <v>2023</v>
          </cell>
          <cell r="AB138">
            <v>8</v>
          </cell>
          <cell r="AC138">
            <v>6</v>
          </cell>
          <cell r="AD138" t="str">
            <v>Ⅲ</v>
          </cell>
          <cell r="AE138" t="str">
            <v>Ⅲ</v>
          </cell>
          <cell r="AF138" t="str">
            <v>Ⅲ</v>
          </cell>
          <cell r="AG138" t="str">
            <v>-</v>
          </cell>
          <cell r="AH138" t="str">
            <v>-</v>
          </cell>
          <cell r="AI138" t="str">
            <v>-</v>
          </cell>
          <cell r="AJ138" t="str">
            <v>化学需氧量、高锰酸盐指数、总磷</v>
          </cell>
          <cell r="AK138" t="str">
            <v>高锰酸盐指数</v>
          </cell>
          <cell r="AL138" t="str">
            <v>高锰酸盐指数</v>
          </cell>
          <cell r="AM138" t="str">
            <v>2023-08-15</v>
          </cell>
          <cell r="AN138">
            <v>-1</v>
          </cell>
          <cell r="AO138">
            <v>32.3</v>
          </cell>
          <cell r="AP138">
            <v>-1</v>
          </cell>
          <cell r="AQ138">
            <v>-1</v>
          </cell>
          <cell r="AR138">
            <v>89.3</v>
          </cell>
          <cell r="AS138">
            <v>-1</v>
          </cell>
          <cell r="AT138">
            <v>-1</v>
          </cell>
          <cell r="AU138">
            <v>8</v>
          </cell>
          <cell r="AV138">
            <v>7.6</v>
          </cell>
          <cell r="AW138">
            <v>5.1</v>
          </cell>
          <cell r="AX138">
            <v>18.5</v>
          </cell>
          <cell r="AY138">
            <v>-1</v>
          </cell>
          <cell r="AZ138">
            <v>0.05</v>
          </cell>
          <cell r="BA138">
            <v>0.168</v>
          </cell>
          <cell r="BB138">
            <v>2.47</v>
          </cell>
          <cell r="BC138">
            <v>-1</v>
          </cell>
          <cell r="BD138">
            <v>-1</v>
          </cell>
          <cell r="BE138">
            <v>-1</v>
          </cell>
          <cell r="BF138">
            <v>-1</v>
          </cell>
          <cell r="BG138">
            <v>-1</v>
          </cell>
          <cell r="BH138">
            <v>-1</v>
          </cell>
          <cell r="BI138">
            <v>-1</v>
          </cell>
          <cell r="BJ138">
            <v>-1</v>
          </cell>
          <cell r="BK138">
            <v>-1</v>
          </cell>
          <cell r="BL138">
            <v>-1</v>
          </cell>
          <cell r="BM138">
            <v>-1</v>
          </cell>
          <cell r="BN138">
            <v>-1</v>
          </cell>
          <cell r="BO138">
            <v>-1</v>
          </cell>
          <cell r="BP138">
            <v>-1</v>
          </cell>
          <cell r="BQ138">
            <v>-1</v>
          </cell>
          <cell r="BR138">
            <v>-1</v>
          </cell>
          <cell r="BS138">
            <v>14.1</v>
          </cell>
          <cell r="BT138">
            <v>-1</v>
          </cell>
          <cell r="BU138">
            <v>-1</v>
          </cell>
          <cell r="BV138">
            <v>-1</v>
          </cell>
          <cell r="BW138">
            <v>-1</v>
          </cell>
          <cell r="BX138">
            <v>-1</v>
          </cell>
          <cell r="BY138">
            <v>-1</v>
          </cell>
          <cell r="BZ138" t="str">
            <v/>
          </cell>
        </row>
        <row r="139">
          <cell r="B139" t="str">
            <v>洪河入淮河口</v>
          </cell>
          <cell r="C139" t="str">
            <v>淮河流域</v>
          </cell>
          <cell r="D139" t="str">
            <v>安徽省, 河南省</v>
          </cell>
          <cell r="E139" t="str">
            <v>阜阳市, 信阳市</v>
          </cell>
          <cell r="F139" t="str">
            <v>阜阳市,信阳市</v>
          </cell>
          <cell r="G139" t="str">
            <v>阜南县、临泉县、淮滨县</v>
          </cell>
          <cell r="H139" t="str">
            <v>河南省</v>
          </cell>
          <cell r="I139" t="str">
            <v>信阳市</v>
          </cell>
          <cell r="J139" t="str">
            <v>一级</v>
          </cell>
          <cell r="K139" t="str">
            <v>淮河水系</v>
          </cell>
          <cell r="L139" t="str">
            <v>河流</v>
          </cell>
          <cell r="M139" t="str">
            <v>洪河</v>
          </cell>
          <cell r="N139">
            <v>14511130066</v>
          </cell>
          <cell r="O139" t="str">
            <v>淮河</v>
          </cell>
        </row>
        <row r="139">
          <cell r="S139" t="str">
            <v/>
          </cell>
          <cell r="T139" t="str">
            <v>新增</v>
          </cell>
          <cell r="U139" t="str">
            <v>入河口，省界（皖、豫）</v>
          </cell>
          <cell r="V139">
            <v>115.5599</v>
          </cell>
          <cell r="W139">
            <v>32.4139</v>
          </cell>
          <cell r="X139" t="str">
            <v>十四五</v>
          </cell>
          <cell r="Y139" t="str">
            <v>没有</v>
          </cell>
          <cell r="Z139" t="str">
            <v>-</v>
          </cell>
          <cell r="AA139">
            <v>2023</v>
          </cell>
          <cell r="AB139">
            <v>8</v>
          </cell>
          <cell r="AC139">
            <v>7</v>
          </cell>
          <cell r="AD139" t="str">
            <v>Ⅲ</v>
          </cell>
          <cell r="AE139" t="str">
            <v>Ⅳ</v>
          </cell>
          <cell r="AF139" t="str">
            <v>Ⅳ</v>
          </cell>
          <cell r="AG139" t="str">
            <v>-</v>
          </cell>
          <cell r="AH139" t="str">
            <v>总磷（0.3）</v>
          </cell>
          <cell r="AI139" t="str">
            <v>总磷（0.1）</v>
          </cell>
          <cell r="AJ139" t="str">
            <v>溶解氧、五日生化需氧量、化学需氧量、高锰酸盐指数、总磷</v>
          </cell>
          <cell r="AK139" t="str">
            <v>总磷</v>
          </cell>
          <cell r="AL139" t="str">
            <v>总磷</v>
          </cell>
          <cell r="AM139" t="str">
            <v>2023-08-09</v>
          </cell>
          <cell r="AN139">
            <v>-1</v>
          </cell>
          <cell r="AO139">
            <v>31.7</v>
          </cell>
          <cell r="AP139">
            <v>-1</v>
          </cell>
          <cell r="AQ139">
            <v>-1</v>
          </cell>
          <cell r="AR139">
            <v>59</v>
          </cell>
          <cell r="AS139">
            <v>-1</v>
          </cell>
          <cell r="AT139">
            <v>-1</v>
          </cell>
          <cell r="AU139">
            <v>8</v>
          </cell>
          <cell r="AV139">
            <v>5.8</v>
          </cell>
          <cell r="AW139">
            <v>4.1</v>
          </cell>
          <cell r="AX139">
            <v>19.3</v>
          </cell>
          <cell r="AY139">
            <v>3.5</v>
          </cell>
          <cell r="AZ139">
            <v>0.06</v>
          </cell>
          <cell r="BA139">
            <v>0.195</v>
          </cell>
          <cell r="BB139">
            <v>2.38</v>
          </cell>
          <cell r="BC139">
            <v>-1</v>
          </cell>
          <cell r="BD139">
            <v>-1</v>
          </cell>
          <cell r="BE139">
            <v>-1</v>
          </cell>
          <cell r="BF139">
            <v>-1</v>
          </cell>
          <cell r="BG139">
            <v>-1</v>
          </cell>
          <cell r="BH139">
            <v>-1</v>
          </cell>
          <cell r="BI139">
            <v>-1</v>
          </cell>
          <cell r="BJ139">
            <v>-1</v>
          </cell>
          <cell r="BK139">
            <v>-1</v>
          </cell>
          <cell r="BL139">
            <v>-1</v>
          </cell>
          <cell r="BM139">
            <v>-1</v>
          </cell>
          <cell r="BN139">
            <v>-1</v>
          </cell>
          <cell r="BO139">
            <v>-1</v>
          </cell>
          <cell r="BP139">
            <v>-1</v>
          </cell>
          <cell r="BQ139">
            <v>-1</v>
          </cell>
          <cell r="BR139">
            <v>-1</v>
          </cell>
          <cell r="BS139">
            <v>37.1</v>
          </cell>
          <cell r="BT139">
            <v>-1</v>
          </cell>
          <cell r="BU139">
            <v>-1</v>
          </cell>
          <cell r="BV139">
            <v>-1</v>
          </cell>
          <cell r="BW139">
            <v>-1</v>
          </cell>
          <cell r="BX139">
            <v>-1</v>
          </cell>
          <cell r="BY139">
            <v>-1</v>
          </cell>
          <cell r="BZ139" t="str">
            <v/>
          </cell>
        </row>
        <row r="140">
          <cell r="B140" t="str">
            <v>东坪集</v>
          </cell>
          <cell r="C140" t="str">
            <v>淮河流域</v>
          </cell>
          <cell r="D140" t="str">
            <v>安徽省</v>
          </cell>
          <cell r="E140" t="str">
            <v>淮北市</v>
          </cell>
          <cell r="F140" t="str">
            <v>淮北市</v>
          </cell>
          <cell r="G140" t="str">
            <v>烈山区、濉溪县</v>
          </cell>
          <cell r="H140" t="str">
            <v>安徽省</v>
          </cell>
          <cell r="I140" t="str">
            <v>宿州市</v>
          </cell>
          <cell r="J140" t="str">
            <v>一级</v>
          </cell>
          <cell r="K140" t="str">
            <v>淮河水系</v>
          </cell>
          <cell r="L140" t="str">
            <v>河流</v>
          </cell>
          <cell r="M140" t="str">
            <v>浍河</v>
          </cell>
          <cell r="N140">
            <v>14511130069</v>
          </cell>
          <cell r="O140" t="str">
            <v>怀洪新河</v>
          </cell>
        </row>
        <row r="140">
          <cell r="S140" t="str">
            <v/>
          </cell>
          <cell r="T140" t="str">
            <v>保留</v>
          </cell>
          <cell r="U140" t="str">
            <v>市界（淮北市-宿州市）</v>
          </cell>
          <cell r="V140">
            <v>116.9322</v>
          </cell>
          <cell r="W140">
            <v>33.4903</v>
          </cell>
          <cell r="X140" t="str">
            <v>十三五,十四五</v>
          </cell>
          <cell r="Y140" t="str">
            <v>有</v>
          </cell>
          <cell r="Z140" t="str">
            <v>固定站</v>
          </cell>
          <cell r="AA140">
            <v>2023</v>
          </cell>
          <cell r="AB140">
            <v>8</v>
          </cell>
          <cell r="AC140">
            <v>8</v>
          </cell>
          <cell r="AD140" t="str">
            <v>Ⅳ</v>
          </cell>
          <cell r="AE140" t="str">
            <v>Ⅳ</v>
          </cell>
          <cell r="AF140" t="str">
            <v>Ⅲ</v>
          </cell>
          <cell r="AG140" t="str">
            <v>氟化物（0.4）</v>
          </cell>
          <cell r="AH140" t="str">
            <v>氟化物（0.4）、高锰酸盐指数（0.02）、溶解氧</v>
          </cell>
          <cell r="AI140" t="str">
            <v>-</v>
          </cell>
          <cell r="AJ140" t="str">
            <v>氟化物</v>
          </cell>
          <cell r="AK140" t="str">
            <v>氟化物、溶解氧、高锰酸盐指数</v>
          </cell>
          <cell r="AL140" t="str">
            <v>五日生化需氧量、高锰酸盐指数</v>
          </cell>
          <cell r="AM140" t="str">
            <v>2023-08-15</v>
          </cell>
          <cell r="AN140">
            <v>-1</v>
          </cell>
          <cell r="AO140">
            <v>28.3</v>
          </cell>
          <cell r="AP140">
            <v>-1</v>
          </cell>
          <cell r="AQ140">
            <v>-1</v>
          </cell>
          <cell r="AR140">
            <v>126.4</v>
          </cell>
          <cell r="AS140">
            <v>-1</v>
          </cell>
          <cell r="AT140">
            <v>-1</v>
          </cell>
          <cell r="AU140">
            <v>8</v>
          </cell>
          <cell r="AV140">
            <v>6.5</v>
          </cell>
          <cell r="AW140">
            <v>4.9</v>
          </cell>
          <cell r="AX140">
            <v>13</v>
          </cell>
          <cell r="AY140">
            <v>3.7</v>
          </cell>
          <cell r="AZ140">
            <v>0.08</v>
          </cell>
          <cell r="BA140">
            <v>0.126</v>
          </cell>
          <cell r="BB140">
            <v>2.45</v>
          </cell>
          <cell r="BC140">
            <v>-1</v>
          </cell>
          <cell r="BD140">
            <v>-1</v>
          </cell>
          <cell r="BE140">
            <v>1.39</v>
          </cell>
          <cell r="BF140">
            <v>-1</v>
          </cell>
          <cell r="BG140">
            <v>-1</v>
          </cell>
          <cell r="BH140">
            <v>-1</v>
          </cell>
          <cell r="BI140">
            <v>-1</v>
          </cell>
          <cell r="BJ140">
            <v>-1</v>
          </cell>
          <cell r="BK140">
            <v>-1</v>
          </cell>
          <cell r="BL140">
            <v>-1</v>
          </cell>
          <cell r="BM140">
            <v>-1</v>
          </cell>
          <cell r="BN140">
            <v>-1</v>
          </cell>
          <cell r="BO140">
            <v>-1</v>
          </cell>
          <cell r="BP140">
            <v>-1</v>
          </cell>
          <cell r="BQ140">
            <v>-1</v>
          </cell>
          <cell r="BR140">
            <v>-1</v>
          </cell>
          <cell r="BS140">
            <v>26.3</v>
          </cell>
          <cell r="BT140">
            <v>-1</v>
          </cell>
          <cell r="BU140">
            <v>-1</v>
          </cell>
          <cell r="BV140">
            <v>-1</v>
          </cell>
          <cell r="BW140">
            <v>-1</v>
          </cell>
          <cell r="BX140">
            <v>-1</v>
          </cell>
          <cell r="BY140">
            <v>-1</v>
          </cell>
          <cell r="BZ140" t="str">
            <v/>
          </cell>
        </row>
        <row r="140">
          <cell r="CC140" t="str">
            <v>氟化物</v>
          </cell>
        </row>
        <row r="141">
          <cell r="B141" t="str">
            <v>符离闸</v>
          </cell>
          <cell r="C141" t="str">
            <v>淮河流域</v>
          </cell>
          <cell r="D141" t="str">
            <v>安徽省</v>
          </cell>
          <cell r="E141" t="str">
            <v>淮北市</v>
          </cell>
          <cell r="F141" t="str">
            <v>淮北市</v>
          </cell>
          <cell r="G141" t="str">
            <v>杜集区、烈山区、濉溪县、相山区、砀山县、萧县</v>
          </cell>
          <cell r="H141" t="str">
            <v>安徽省</v>
          </cell>
          <cell r="I141" t="str">
            <v>宿州市</v>
          </cell>
          <cell r="J141" t="str">
            <v>入湖河流</v>
          </cell>
          <cell r="K141" t="str">
            <v>淮河水系</v>
          </cell>
          <cell r="L141" t="str">
            <v>河流</v>
          </cell>
          <cell r="M141" t="str">
            <v>濉河</v>
          </cell>
          <cell r="N141">
            <v>14511130087</v>
          </cell>
          <cell r="O141" t="str">
            <v>洪泽湖</v>
          </cell>
        </row>
        <row r="141">
          <cell r="S141" t="str">
            <v>萧濉新河淮北、宿州农业用水区</v>
          </cell>
          <cell r="T141" t="str">
            <v>保留</v>
          </cell>
          <cell r="U141" t="str">
            <v>市界（淮北市-宿州市）</v>
          </cell>
          <cell r="V141">
            <v>116.9611</v>
          </cell>
          <cell r="W141">
            <v>33.7376</v>
          </cell>
          <cell r="X141" t="str">
            <v>十三五,十四五</v>
          </cell>
          <cell r="Y141" t="str">
            <v>有</v>
          </cell>
          <cell r="Z141" t="str">
            <v>固定站</v>
          </cell>
          <cell r="AA141">
            <v>2023</v>
          </cell>
          <cell r="AB141">
            <v>8</v>
          </cell>
          <cell r="AC141">
            <v>7</v>
          </cell>
          <cell r="AD141" t="str">
            <v>Ⅳ</v>
          </cell>
          <cell r="AE141" t="str">
            <v>Ⅳ</v>
          </cell>
          <cell r="AF141" t="str">
            <v>Ⅳ</v>
          </cell>
          <cell r="AG141" t="str">
            <v>高锰酸盐指数（0.5）、总磷（0.1）</v>
          </cell>
          <cell r="AH141" t="str">
            <v>高锰酸盐指数（0.08）、溶解氧</v>
          </cell>
          <cell r="AI141" t="str">
            <v>高锰酸盐指数（0.2）</v>
          </cell>
          <cell r="AJ141" t="str">
            <v>高锰酸盐指数、总磷</v>
          </cell>
          <cell r="AK141" t="str">
            <v>溶解氧、高锰酸盐指数</v>
          </cell>
          <cell r="AL141" t="str">
            <v>高锰酸盐指数</v>
          </cell>
          <cell r="AM141" t="str">
            <v>2023-08-18</v>
          </cell>
          <cell r="AN141">
            <v>-1</v>
          </cell>
          <cell r="AO141">
            <v>30.8</v>
          </cell>
          <cell r="AP141">
            <v>-1</v>
          </cell>
          <cell r="AQ141">
            <v>-1</v>
          </cell>
          <cell r="AR141">
            <v>86.9</v>
          </cell>
          <cell r="AS141">
            <v>-1</v>
          </cell>
          <cell r="AT141">
            <v>-1</v>
          </cell>
          <cell r="AU141">
            <v>8</v>
          </cell>
          <cell r="AV141">
            <v>5.5</v>
          </cell>
          <cell r="AW141">
            <v>8.8</v>
          </cell>
          <cell r="AX141">
            <v>19.2</v>
          </cell>
          <cell r="AY141">
            <v>3.7</v>
          </cell>
          <cell r="AZ141">
            <v>0.09</v>
          </cell>
          <cell r="BA141">
            <v>0.22</v>
          </cell>
          <cell r="BB141">
            <v>1.66</v>
          </cell>
          <cell r="BC141">
            <v>-1</v>
          </cell>
          <cell r="BD141">
            <v>-1</v>
          </cell>
          <cell r="BE141">
            <v>-1</v>
          </cell>
          <cell r="BF141">
            <v>-1</v>
          </cell>
          <cell r="BG141">
            <v>-1</v>
          </cell>
          <cell r="BH141">
            <v>-1</v>
          </cell>
          <cell r="BI141">
            <v>-1</v>
          </cell>
          <cell r="BJ141">
            <v>-1</v>
          </cell>
          <cell r="BK141">
            <v>-1</v>
          </cell>
          <cell r="BL141">
            <v>-1</v>
          </cell>
          <cell r="BM141">
            <v>-1</v>
          </cell>
          <cell r="BN141">
            <v>-1</v>
          </cell>
          <cell r="BO141">
            <v>-1</v>
          </cell>
          <cell r="BP141">
            <v>-1</v>
          </cell>
          <cell r="BQ141">
            <v>-1</v>
          </cell>
          <cell r="BR141">
            <v>-1</v>
          </cell>
          <cell r="BS141">
            <v>11.2</v>
          </cell>
          <cell r="BT141">
            <v>-1</v>
          </cell>
          <cell r="BU141">
            <v>-1</v>
          </cell>
          <cell r="BV141">
            <v>-1</v>
          </cell>
          <cell r="BW141">
            <v>-1</v>
          </cell>
          <cell r="BX141">
            <v>-1</v>
          </cell>
          <cell r="BY141">
            <v>-1</v>
          </cell>
          <cell r="BZ141" t="str">
            <v/>
          </cell>
        </row>
        <row r="142">
          <cell r="B142" t="str">
            <v>芦岭桥</v>
          </cell>
          <cell r="C142" t="str">
            <v>淮河流域</v>
          </cell>
          <cell r="D142" t="str">
            <v>安徽省</v>
          </cell>
          <cell r="E142" t="str">
            <v>宿州市</v>
          </cell>
          <cell r="F142" t="str">
            <v>宿州市</v>
          </cell>
          <cell r="G142" t="str">
            <v>烈山区、埇桥区</v>
          </cell>
          <cell r="H142" t="str">
            <v>安徽省</v>
          </cell>
          <cell r="I142" t="str">
            <v>宿州市</v>
          </cell>
          <cell r="J142" t="str">
            <v>入湖河流</v>
          </cell>
          <cell r="K142" t="str">
            <v>淮河水系</v>
          </cell>
          <cell r="L142" t="str">
            <v>河流</v>
          </cell>
          <cell r="M142" t="str">
            <v>沱河</v>
          </cell>
          <cell r="N142">
            <v>14511130061</v>
          </cell>
          <cell r="O142" t="str">
            <v>沱湖</v>
          </cell>
        </row>
        <row r="142">
          <cell r="S142" t="str">
            <v>沱河(下段)埇桥固镇农业用水区</v>
          </cell>
          <cell r="T142" t="str">
            <v>保留</v>
          </cell>
          <cell r="U142" t="str">
            <v>—</v>
          </cell>
          <cell r="V142">
            <v>117.1746</v>
          </cell>
          <cell r="W142">
            <v>33.5317</v>
          </cell>
          <cell r="X142" t="str">
            <v>十三五,十四五</v>
          </cell>
          <cell r="Y142" t="str">
            <v>有</v>
          </cell>
          <cell r="Z142" t="str">
            <v>固定站</v>
          </cell>
          <cell r="AA142">
            <v>2023</v>
          </cell>
          <cell r="AB142">
            <v>8</v>
          </cell>
          <cell r="AC142">
            <v>7</v>
          </cell>
          <cell r="AD142" t="str">
            <v>Ⅳ</v>
          </cell>
          <cell r="AE142" t="str">
            <v>Ⅲ</v>
          </cell>
          <cell r="AF142" t="str">
            <v>Ⅲ</v>
          </cell>
          <cell r="AG142" t="str">
            <v>氟化物（0.2）</v>
          </cell>
          <cell r="AH142" t="str">
            <v>-</v>
          </cell>
          <cell r="AI142" t="str">
            <v>-</v>
          </cell>
          <cell r="AJ142" t="str">
            <v>氟化物</v>
          </cell>
          <cell r="AK142" t="str">
            <v>五日生化需氧量、化学需氧量、高锰酸盐指数</v>
          </cell>
          <cell r="AL142" t="str">
            <v>化学需氧量、高锰酸盐指数</v>
          </cell>
          <cell r="AM142" t="str">
            <v>2023-08-14</v>
          </cell>
          <cell r="AN142">
            <v>-1</v>
          </cell>
          <cell r="AO142">
            <v>31</v>
          </cell>
          <cell r="AP142">
            <v>-1</v>
          </cell>
          <cell r="AQ142">
            <v>-1</v>
          </cell>
          <cell r="AR142">
            <v>98.6</v>
          </cell>
          <cell r="AS142">
            <v>-1</v>
          </cell>
          <cell r="AT142">
            <v>-1</v>
          </cell>
          <cell r="AU142">
            <v>8</v>
          </cell>
          <cell r="AV142">
            <v>8.1</v>
          </cell>
          <cell r="AW142">
            <v>5</v>
          </cell>
          <cell r="AX142">
            <v>19</v>
          </cell>
          <cell r="AY142">
            <v>-1</v>
          </cell>
          <cell r="AZ142">
            <v>0.1</v>
          </cell>
          <cell r="BA142">
            <v>0.066</v>
          </cell>
          <cell r="BB142">
            <v>1.55</v>
          </cell>
          <cell r="BC142">
            <v>-1</v>
          </cell>
          <cell r="BD142">
            <v>-1</v>
          </cell>
          <cell r="BE142">
            <v>1.25</v>
          </cell>
          <cell r="BF142">
            <v>-1</v>
          </cell>
          <cell r="BG142">
            <v>-1</v>
          </cell>
          <cell r="BH142">
            <v>-1</v>
          </cell>
          <cell r="BI142">
            <v>-1</v>
          </cell>
          <cell r="BJ142">
            <v>-1</v>
          </cell>
          <cell r="BK142">
            <v>-1</v>
          </cell>
          <cell r="BL142">
            <v>-1</v>
          </cell>
          <cell r="BM142">
            <v>-1</v>
          </cell>
          <cell r="BN142">
            <v>-1</v>
          </cell>
          <cell r="BO142">
            <v>-1</v>
          </cell>
          <cell r="BP142">
            <v>-1</v>
          </cell>
          <cell r="BQ142">
            <v>-1</v>
          </cell>
          <cell r="BR142">
            <v>-1</v>
          </cell>
          <cell r="BS142">
            <v>10.4</v>
          </cell>
          <cell r="BT142">
            <v>-1</v>
          </cell>
          <cell r="BU142">
            <v>-1</v>
          </cell>
          <cell r="BV142">
            <v>-1</v>
          </cell>
          <cell r="BW142">
            <v>-1</v>
          </cell>
          <cell r="BX142">
            <v>-1</v>
          </cell>
          <cell r="BY142">
            <v>-1</v>
          </cell>
          <cell r="BZ142" t="str">
            <v/>
          </cell>
        </row>
        <row r="143">
          <cell r="B143" t="str">
            <v>下楼公路桥</v>
          </cell>
          <cell r="C143" t="str">
            <v>淮河流域</v>
          </cell>
          <cell r="D143" t="str">
            <v>江苏省</v>
          </cell>
          <cell r="E143" t="str">
            <v>徐州市</v>
          </cell>
          <cell r="F143" t="str">
            <v>徐州市</v>
          </cell>
          <cell r="G143" t="str">
            <v>铜山区</v>
          </cell>
          <cell r="H143" t="str">
            <v>江苏省</v>
          </cell>
          <cell r="I143" t="str">
            <v>徐州市</v>
          </cell>
          <cell r="J143" t="str">
            <v>一级</v>
          </cell>
          <cell r="K143" t="str">
            <v>淮河水系</v>
          </cell>
          <cell r="L143" t="str">
            <v>河流</v>
          </cell>
          <cell r="M143" t="str">
            <v>运料河</v>
          </cell>
          <cell r="N143">
            <v>14511130118</v>
          </cell>
          <cell r="O143" t="str">
            <v>新濉河</v>
          </cell>
        </row>
        <row r="143">
          <cell r="S143" t="str">
            <v/>
          </cell>
          <cell r="T143" t="str">
            <v>保留</v>
          </cell>
          <cell r="U143" t="str">
            <v>省界（苏-皖）</v>
          </cell>
          <cell r="V143">
            <v>117.4489</v>
          </cell>
          <cell r="W143">
            <v>34.0488</v>
          </cell>
          <cell r="X143" t="str">
            <v>十三五,十四五</v>
          </cell>
          <cell r="Y143" t="str">
            <v>有</v>
          </cell>
          <cell r="Z143" t="str">
            <v>固定站</v>
          </cell>
          <cell r="AA143">
            <v>2023</v>
          </cell>
          <cell r="AB143">
            <v>8</v>
          </cell>
          <cell r="AC143">
            <v>6</v>
          </cell>
          <cell r="AD143" t="str">
            <v>Ⅳ</v>
          </cell>
          <cell r="AE143" t="str">
            <v>Ⅳ</v>
          </cell>
          <cell r="AF143" t="str">
            <v>Ⅴ</v>
          </cell>
          <cell r="AG143" t="str">
            <v>化学需氧量（0.2）、高锰酸盐指数（0.05）</v>
          </cell>
          <cell r="AH143" t="str">
            <v>高锰酸盐指数（0.3）</v>
          </cell>
          <cell r="AI143" t="str">
            <v>化学需氧量（0.6）、高锰酸盐指数（0.3）</v>
          </cell>
          <cell r="AJ143" t="str">
            <v>化学需氧量、高锰酸盐指数</v>
          </cell>
          <cell r="AK143" t="str">
            <v>高锰酸盐指数</v>
          </cell>
          <cell r="AL143" t="str">
            <v>化学需氧量</v>
          </cell>
          <cell r="AM143" t="str">
            <v>2023-08-16</v>
          </cell>
          <cell r="AN143">
            <v>-1</v>
          </cell>
          <cell r="AO143">
            <v>30.6</v>
          </cell>
          <cell r="AP143">
            <v>-1</v>
          </cell>
          <cell r="AQ143">
            <v>-1</v>
          </cell>
          <cell r="AR143">
            <v>78.8</v>
          </cell>
          <cell r="AS143">
            <v>-1</v>
          </cell>
          <cell r="AT143">
            <v>-1</v>
          </cell>
          <cell r="AU143">
            <v>8</v>
          </cell>
          <cell r="AV143">
            <v>10.9</v>
          </cell>
          <cell r="AW143">
            <v>6.3</v>
          </cell>
          <cell r="AX143">
            <v>24</v>
          </cell>
          <cell r="AY143">
            <v>-1</v>
          </cell>
          <cell r="AZ143">
            <v>0.13</v>
          </cell>
          <cell r="BA143">
            <v>0.152</v>
          </cell>
          <cell r="BB143">
            <v>1.36</v>
          </cell>
          <cell r="BC143">
            <v>-1</v>
          </cell>
          <cell r="BD143">
            <v>-1</v>
          </cell>
          <cell r="BE143">
            <v>-1</v>
          </cell>
          <cell r="BF143">
            <v>-1</v>
          </cell>
          <cell r="BG143">
            <v>-1</v>
          </cell>
          <cell r="BH143">
            <v>-1</v>
          </cell>
          <cell r="BI143">
            <v>-1</v>
          </cell>
          <cell r="BJ143">
            <v>-1</v>
          </cell>
          <cell r="BK143">
            <v>-1</v>
          </cell>
          <cell r="BL143">
            <v>-1</v>
          </cell>
          <cell r="BM143">
            <v>-1</v>
          </cell>
          <cell r="BN143">
            <v>-1</v>
          </cell>
          <cell r="BO143">
            <v>-1</v>
          </cell>
          <cell r="BP143">
            <v>-1</v>
          </cell>
          <cell r="BQ143">
            <v>-1</v>
          </cell>
          <cell r="BR143">
            <v>-1</v>
          </cell>
          <cell r="BS143">
            <v>12.1</v>
          </cell>
          <cell r="BT143">
            <v>-1</v>
          </cell>
          <cell r="BU143">
            <v>-1</v>
          </cell>
          <cell r="BV143">
            <v>-1</v>
          </cell>
          <cell r="BW143">
            <v>-1</v>
          </cell>
          <cell r="BX143">
            <v>-1</v>
          </cell>
          <cell r="BY143">
            <v>-1</v>
          </cell>
          <cell r="BZ143" t="str">
            <v/>
          </cell>
        </row>
        <row r="144">
          <cell r="B144" t="str">
            <v>方店闸</v>
          </cell>
          <cell r="C144" t="str">
            <v>淮河流域</v>
          </cell>
          <cell r="D144" t="str">
            <v>安徽省</v>
          </cell>
          <cell r="E144" t="str">
            <v>宿州市</v>
          </cell>
          <cell r="F144" t="str">
            <v>宿州市</v>
          </cell>
          <cell r="G144" t="str">
            <v>埇桥区</v>
          </cell>
          <cell r="H144" t="str">
            <v>安徽省</v>
          </cell>
          <cell r="I144" t="str">
            <v>宿州市</v>
          </cell>
          <cell r="J144" t="str">
            <v>一级</v>
          </cell>
          <cell r="K144" t="str">
            <v>淮河水系</v>
          </cell>
          <cell r="L144" t="str">
            <v>河流</v>
          </cell>
          <cell r="M144" t="str">
            <v>澥河</v>
          </cell>
          <cell r="N144">
            <v>14511130085</v>
          </cell>
          <cell r="O144" t="str">
            <v>怀洪新河</v>
          </cell>
        </row>
        <row r="144">
          <cell r="S144" t="str">
            <v/>
          </cell>
          <cell r="T144" t="str">
            <v>新增</v>
          </cell>
          <cell r="U144" t="str">
            <v>市界（宿州市-蚌埠市）</v>
          </cell>
          <cell r="V144">
            <v>117.0522</v>
          </cell>
          <cell r="W144">
            <v>33.2913</v>
          </cell>
          <cell r="X144" t="str">
            <v>十四五</v>
          </cell>
          <cell r="Y144" t="str">
            <v>没有</v>
          </cell>
          <cell r="Z144" t="str">
            <v>-</v>
          </cell>
          <cell r="AA144">
            <v>2023</v>
          </cell>
          <cell r="AB144">
            <v>8</v>
          </cell>
          <cell r="AC144">
            <v>7</v>
          </cell>
          <cell r="AD144" t="str">
            <v>Ⅲ</v>
          </cell>
          <cell r="AE144" t="str">
            <v>Ⅳ</v>
          </cell>
          <cell r="AF144" t="str">
            <v>Ⅲ</v>
          </cell>
          <cell r="AG144" t="str">
            <v>-</v>
          </cell>
          <cell r="AH144" t="str">
            <v>高锰酸盐指数（0.4）、化学需氧量（0.2）</v>
          </cell>
          <cell r="AI144" t="str">
            <v>-</v>
          </cell>
          <cell r="AJ144" t="str">
            <v>高锰酸盐指数、氨氮</v>
          </cell>
          <cell r="AK144" t="str">
            <v>高锰酸盐指数、化学需氧量</v>
          </cell>
          <cell r="AL144" t="str">
            <v>化学需氧量、高锰酸盐指数</v>
          </cell>
          <cell r="AM144" t="str">
            <v>2023-08-08</v>
          </cell>
          <cell r="AN144">
            <v>-1</v>
          </cell>
          <cell r="AO144">
            <v>31.8</v>
          </cell>
          <cell r="AP144">
            <v>-1</v>
          </cell>
          <cell r="AQ144">
            <v>-1</v>
          </cell>
          <cell r="AR144">
            <v>93.4</v>
          </cell>
          <cell r="AS144">
            <v>-1</v>
          </cell>
          <cell r="AT144">
            <v>-1</v>
          </cell>
          <cell r="AU144">
            <v>9</v>
          </cell>
          <cell r="AV144">
            <v>11.4</v>
          </cell>
          <cell r="AW144">
            <v>5.6</v>
          </cell>
          <cell r="AX144">
            <v>13.5</v>
          </cell>
          <cell r="AY144">
            <v>-1</v>
          </cell>
          <cell r="AZ144">
            <v>0.88</v>
          </cell>
          <cell r="BA144">
            <v>0.07</v>
          </cell>
          <cell r="BB144">
            <v>1.03</v>
          </cell>
          <cell r="BC144">
            <v>-1</v>
          </cell>
          <cell r="BD144">
            <v>-1</v>
          </cell>
          <cell r="BE144">
            <v>0.777</v>
          </cell>
          <cell r="BF144">
            <v>-1</v>
          </cell>
          <cell r="BG144">
            <v>-1</v>
          </cell>
          <cell r="BH144">
            <v>-1</v>
          </cell>
          <cell r="BI144">
            <v>-1</v>
          </cell>
          <cell r="BJ144">
            <v>-1</v>
          </cell>
          <cell r="BK144">
            <v>-1</v>
          </cell>
          <cell r="BL144">
            <v>-1</v>
          </cell>
          <cell r="BM144">
            <v>-1</v>
          </cell>
          <cell r="BN144">
            <v>-1</v>
          </cell>
          <cell r="BO144">
            <v>-1</v>
          </cell>
          <cell r="BP144">
            <v>-1</v>
          </cell>
          <cell r="BQ144">
            <v>-1</v>
          </cell>
          <cell r="BR144">
            <v>-1</v>
          </cell>
          <cell r="BS144">
            <v>8.6</v>
          </cell>
          <cell r="BT144">
            <v>-1</v>
          </cell>
          <cell r="BU144">
            <v>-1</v>
          </cell>
          <cell r="BV144">
            <v>-1</v>
          </cell>
          <cell r="BW144">
            <v>-1</v>
          </cell>
          <cell r="BX144">
            <v>-1</v>
          </cell>
          <cell r="BY144">
            <v>-1</v>
          </cell>
          <cell r="BZ144" t="str">
            <v/>
          </cell>
        </row>
        <row r="145">
          <cell r="B145" t="str">
            <v>萧濉新河宿州市</v>
          </cell>
          <cell r="C145" t="str">
            <v>淮河流域</v>
          </cell>
          <cell r="D145" t="str">
            <v>安徽省</v>
          </cell>
          <cell r="E145" t="str">
            <v>宿州市</v>
          </cell>
          <cell r="F145" t="str">
            <v>宿州市</v>
          </cell>
          <cell r="G145" t="str">
            <v>萧县</v>
          </cell>
          <cell r="H145" t="str">
            <v>安徽省</v>
          </cell>
          <cell r="I145" t="str">
            <v>宿州市</v>
          </cell>
          <cell r="J145" t="str">
            <v>一级</v>
          </cell>
          <cell r="K145" t="str">
            <v>淮河水系</v>
          </cell>
          <cell r="L145" t="str">
            <v>河流</v>
          </cell>
          <cell r="M145" t="str">
            <v>萧濉新河</v>
          </cell>
          <cell r="N145">
            <v>14511130110</v>
          </cell>
          <cell r="O145" t="str">
            <v>新汴河</v>
          </cell>
        </row>
        <row r="145">
          <cell r="S145" t="str">
            <v/>
          </cell>
          <cell r="T145" t="str">
            <v>新增</v>
          </cell>
          <cell r="U145" t="str">
            <v>市界（宿州市-淮北市）</v>
          </cell>
          <cell r="V145">
            <v>116.7785</v>
          </cell>
          <cell r="W145">
            <v>34.0131</v>
          </cell>
          <cell r="X145" t="str">
            <v>十四五</v>
          </cell>
          <cell r="Y145" t="str">
            <v>没有</v>
          </cell>
          <cell r="Z145" t="str">
            <v>-</v>
          </cell>
          <cell r="AA145">
            <v>2023</v>
          </cell>
          <cell r="AB145">
            <v>8</v>
          </cell>
          <cell r="AC145">
            <v>7</v>
          </cell>
          <cell r="AD145" t="str">
            <v>Ⅳ</v>
          </cell>
          <cell r="AE145" t="str">
            <v>Ⅴ</v>
          </cell>
          <cell r="AF145" t="str">
            <v>Ⅳ</v>
          </cell>
          <cell r="AG145" t="str">
            <v>高锰酸盐指数（0.4）、总磷（0.4）、化学需氧量（0.2）</v>
          </cell>
          <cell r="AH145" t="str">
            <v>化学需氧量（0.6）、高锰酸盐指数（0.3）</v>
          </cell>
          <cell r="AI145" t="str">
            <v>五日生化需氧量（0.5）、总磷（0.3）、高锰酸盐指数（0.3）、化学需氧量（0.2）</v>
          </cell>
          <cell r="AJ145" t="str">
            <v>高锰酸盐指数、总磷、化学需氧量</v>
          </cell>
          <cell r="AK145" t="str">
            <v>化学需氧量</v>
          </cell>
          <cell r="AL145" t="str">
            <v>五日生化需氧量、总磷、高锰酸盐指数、化学需氧量</v>
          </cell>
          <cell r="AM145" t="str">
            <v>2023-08-10</v>
          </cell>
          <cell r="AN145">
            <v>-1</v>
          </cell>
          <cell r="AO145">
            <v>33</v>
          </cell>
          <cell r="AP145">
            <v>-1</v>
          </cell>
          <cell r="AQ145">
            <v>-1</v>
          </cell>
          <cell r="AR145">
            <v>90</v>
          </cell>
          <cell r="AS145">
            <v>-1</v>
          </cell>
          <cell r="AT145">
            <v>-1</v>
          </cell>
          <cell r="AU145">
            <v>9</v>
          </cell>
          <cell r="AV145">
            <v>8.1</v>
          </cell>
          <cell r="AW145">
            <v>8.6</v>
          </cell>
          <cell r="AX145">
            <v>24</v>
          </cell>
          <cell r="AY145">
            <v>3.6</v>
          </cell>
          <cell r="AZ145">
            <v>0.45</v>
          </cell>
          <cell r="BA145">
            <v>0.28</v>
          </cell>
          <cell r="BB145">
            <v>1.12</v>
          </cell>
          <cell r="BC145">
            <v>-1</v>
          </cell>
          <cell r="BD145">
            <v>-1</v>
          </cell>
          <cell r="BE145">
            <v>-1</v>
          </cell>
          <cell r="BF145">
            <v>-1</v>
          </cell>
          <cell r="BG145">
            <v>-1</v>
          </cell>
          <cell r="BH145">
            <v>-1</v>
          </cell>
          <cell r="BI145">
            <v>-1</v>
          </cell>
          <cell r="BJ145">
            <v>-1</v>
          </cell>
          <cell r="BK145">
            <v>-1</v>
          </cell>
          <cell r="BL145">
            <v>-1</v>
          </cell>
          <cell r="BM145">
            <v>-1</v>
          </cell>
          <cell r="BN145">
            <v>-1</v>
          </cell>
          <cell r="BO145">
            <v>-1</v>
          </cell>
          <cell r="BP145">
            <v>-1</v>
          </cell>
          <cell r="BQ145">
            <v>-1</v>
          </cell>
          <cell r="BR145">
            <v>-1</v>
          </cell>
          <cell r="BS145">
            <v>36.3</v>
          </cell>
          <cell r="BT145">
            <v>-1</v>
          </cell>
          <cell r="BU145">
            <v>-1</v>
          </cell>
          <cell r="BV145">
            <v>-1</v>
          </cell>
          <cell r="BW145">
            <v>-1</v>
          </cell>
          <cell r="BX145">
            <v>-1</v>
          </cell>
          <cell r="BY145">
            <v>-1</v>
          </cell>
          <cell r="BZ145" t="str">
            <v/>
          </cell>
        </row>
        <row r="146">
          <cell r="B146" t="str">
            <v>老濉河泗县</v>
          </cell>
          <cell r="C146" t="str">
            <v>淮河流域</v>
          </cell>
          <cell r="D146" t="str">
            <v>安徽省</v>
          </cell>
          <cell r="E146" t="str">
            <v>宿州市</v>
          </cell>
          <cell r="F146" t="str">
            <v>宿州市</v>
          </cell>
          <cell r="G146" t="str">
            <v>泗县</v>
          </cell>
          <cell r="H146" t="str">
            <v>安徽省</v>
          </cell>
          <cell r="I146" t="str">
            <v>宿州市</v>
          </cell>
          <cell r="J146" t="str">
            <v>入湖河流</v>
          </cell>
          <cell r="K146" t="str">
            <v>淮河水系</v>
          </cell>
          <cell r="L146" t="str">
            <v>河流</v>
          </cell>
          <cell r="M146" t="str">
            <v>老濉河</v>
          </cell>
          <cell r="N146">
            <v>14511130103</v>
          </cell>
          <cell r="O146" t="str">
            <v>洪泽湖</v>
          </cell>
        </row>
        <row r="146">
          <cell r="S146" t="str">
            <v>老濉河灵壁、泗县农业用水区/老濉河皖苏缓冲区</v>
          </cell>
          <cell r="T146" t="str">
            <v>新增</v>
          </cell>
          <cell r="U146" t="str">
            <v>省界（皖-苏）</v>
          </cell>
          <cell r="V146">
            <v>118.1052</v>
          </cell>
          <cell r="W146">
            <v>33.6215</v>
          </cell>
          <cell r="X146" t="str">
            <v>十四五</v>
          </cell>
          <cell r="Y146" t="str">
            <v>没有</v>
          </cell>
          <cell r="Z146" t="str">
            <v>-</v>
          </cell>
          <cell r="AA146">
            <v>2023</v>
          </cell>
          <cell r="AB146">
            <v>8</v>
          </cell>
          <cell r="AC146">
            <v>7</v>
          </cell>
          <cell r="AD146" t="str">
            <v>Ⅲ</v>
          </cell>
          <cell r="AE146" t="str">
            <v>Ⅲ</v>
          </cell>
          <cell r="AF146" t="str">
            <v>劣Ⅴ</v>
          </cell>
          <cell r="AG146" t="str">
            <v>-</v>
          </cell>
          <cell r="AH146" t="str">
            <v>-</v>
          </cell>
          <cell r="AI146" t="str">
            <v>溶解氧</v>
          </cell>
          <cell r="AJ146" t="str">
            <v>溶解氧、化学需氧量、高锰酸盐指数、总磷</v>
          </cell>
          <cell r="AK146" t="str">
            <v>溶解氧、化学需氧量、高锰酸盐指数、总磷</v>
          </cell>
          <cell r="AL146" t="str">
            <v>溶解氧</v>
          </cell>
          <cell r="AM146" t="str">
            <v>2023-08-11</v>
          </cell>
          <cell r="AN146">
            <v>-1</v>
          </cell>
          <cell r="AO146">
            <v>31.5</v>
          </cell>
          <cell r="AP146">
            <v>-1</v>
          </cell>
          <cell r="AQ146">
            <v>-1</v>
          </cell>
          <cell r="AR146">
            <v>76.2</v>
          </cell>
          <cell r="AS146">
            <v>-1</v>
          </cell>
          <cell r="AT146">
            <v>-1</v>
          </cell>
          <cell r="AU146">
            <v>8</v>
          </cell>
          <cell r="AV146">
            <v>5.8</v>
          </cell>
          <cell r="AW146">
            <v>5.6</v>
          </cell>
          <cell r="AX146">
            <v>19.5</v>
          </cell>
          <cell r="AY146">
            <v>-1</v>
          </cell>
          <cell r="AZ146">
            <v>0.16</v>
          </cell>
          <cell r="BA146">
            <v>0.175</v>
          </cell>
          <cell r="BB146">
            <v>0.7</v>
          </cell>
          <cell r="BC146">
            <v>-1</v>
          </cell>
          <cell r="BD146">
            <v>-1</v>
          </cell>
          <cell r="BE146">
            <v>0.694</v>
          </cell>
          <cell r="BF146">
            <v>-1</v>
          </cell>
          <cell r="BG146">
            <v>-1</v>
          </cell>
          <cell r="BH146">
            <v>-1</v>
          </cell>
          <cell r="BI146">
            <v>-1</v>
          </cell>
          <cell r="BJ146">
            <v>-1</v>
          </cell>
          <cell r="BK146">
            <v>-1</v>
          </cell>
          <cell r="BL146">
            <v>-1</v>
          </cell>
          <cell r="BM146">
            <v>-1</v>
          </cell>
          <cell r="BN146">
            <v>-1</v>
          </cell>
          <cell r="BO146">
            <v>-1</v>
          </cell>
          <cell r="BP146">
            <v>-1</v>
          </cell>
          <cell r="BQ146">
            <v>-1</v>
          </cell>
          <cell r="BR146">
            <v>-1</v>
          </cell>
          <cell r="BS146">
            <v>7.2</v>
          </cell>
          <cell r="BT146">
            <v>-1</v>
          </cell>
          <cell r="BU146">
            <v>-1</v>
          </cell>
          <cell r="BV146">
            <v>-1</v>
          </cell>
          <cell r="BW146">
            <v>-1</v>
          </cell>
          <cell r="BX146">
            <v>-1</v>
          </cell>
          <cell r="BY146">
            <v>-1</v>
          </cell>
          <cell r="BZ146" t="str">
            <v/>
          </cell>
        </row>
        <row r="147">
          <cell r="B147" t="str">
            <v>王庄西</v>
          </cell>
          <cell r="C147" t="str">
            <v>淮河流域</v>
          </cell>
          <cell r="D147" t="str">
            <v>安徽省</v>
          </cell>
          <cell r="E147" t="str">
            <v>宿州市</v>
          </cell>
          <cell r="F147" t="str">
            <v>宿州市</v>
          </cell>
          <cell r="G147" t="str">
            <v>泗县</v>
          </cell>
          <cell r="H147" t="str">
            <v>安徽省</v>
          </cell>
          <cell r="I147" t="str">
            <v>宿州市</v>
          </cell>
          <cell r="J147" t="str">
            <v>入湖河流</v>
          </cell>
          <cell r="K147" t="str">
            <v>淮河水系</v>
          </cell>
          <cell r="L147" t="str">
            <v>河流</v>
          </cell>
          <cell r="M147" t="str">
            <v>石梁河</v>
          </cell>
          <cell r="N147">
            <v>14511130099</v>
          </cell>
          <cell r="O147" t="str">
            <v>天井湖</v>
          </cell>
        </row>
        <row r="147">
          <cell r="S147" t="str">
            <v/>
          </cell>
          <cell r="T147" t="str">
            <v>新增</v>
          </cell>
          <cell r="U147" t="str">
            <v>市界（宿州市-蚌埠市）</v>
          </cell>
          <cell r="V147">
            <v>117.9127</v>
          </cell>
          <cell r="W147">
            <v>33.3367</v>
          </cell>
          <cell r="X147" t="str">
            <v>十四五</v>
          </cell>
          <cell r="Y147" t="str">
            <v>没有</v>
          </cell>
          <cell r="Z147" t="str">
            <v>-</v>
          </cell>
          <cell r="AA147">
            <v>2023</v>
          </cell>
          <cell r="AB147">
            <v>8</v>
          </cell>
          <cell r="AC147">
            <v>6</v>
          </cell>
          <cell r="AD147" t="str">
            <v>Ⅲ</v>
          </cell>
          <cell r="AE147" t="str">
            <v>Ⅳ</v>
          </cell>
          <cell r="AF147" t="str">
            <v>Ⅳ</v>
          </cell>
          <cell r="AG147" t="str">
            <v>-</v>
          </cell>
          <cell r="AH147" t="str">
            <v>化学需氧量（0.3）、总磷（0.2）、高锰酸盐指数（0.05）</v>
          </cell>
          <cell r="AI147" t="str">
            <v>化学需氧量（0.1）</v>
          </cell>
          <cell r="AJ147" t="str">
            <v>溶解氧、高锰酸盐指数、氨氮、总磷</v>
          </cell>
          <cell r="AK147" t="str">
            <v>化学需氧量、总磷、高锰酸盐指数</v>
          </cell>
          <cell r="AL147" t="str">
            <v>化学需氧量</v>
          </cell>
          <cell r="AM147" t="str">
            <v>2023-08-07</v>
          </cell>
          <cell r="AN147">
            <v>-1</v>
          </cell>
          <cell r="AO147">
            <v>30.7</v>
          </cell>
          <cell r="AP147">
            <v>-1</v>
          </cell>
          <cell r="AQ147">
            <v>-1</v>
          </cell>
          <cell r="AR147">
            <v>82.6</v>
          </cell>
          <cell r="AS147">
            <v>-1</v>
          </cell>
          <cell r="AT147">
            <v>-1</v>
          </cell>
          <cell r="AU147">
            <v>8</v>
          </cell>
          <cell r="AV147">
            <v>5.4</v>
          </cell>
          <cell r="AW147">
            <v>5.4</v>
          </cell>
          <cell r="AX147">
            <v>12.5</v>
          </cell>
          <cell r="AY147">
            <v>-1</v>
          </cell>
          <cell r="AZ147">
            <v>0.54</v>
          </cell>
          <cell r="BA147">
            <v>0.12</v>
          </cell>
          <cell r="BB147">
            <v>2.06</v>
          </cell>
          <cell r="BC147">
            <v>-1</v>
          </cell>
          <cell r="BD147">
            <v>-1</v>
          </cell>
          <cell r="BE147">
            <v>-1</v>
          </cell>
          <cell r="BF147">
            <v>-1</v>
          </cell>
          <cell r="BG147">
            <v>-1</v>
          </cell>
          <cell r="BH147">
            <v>-1</v>
          </cell>
          <cell r="BI147">
            <v>-1</v>
          </cell>
          <cell r="BJ147">
            <v>-1</v>
          </cell>
          <cell r="BK147">
            <v>-1</v>
          </cell>
          <cell r="BL147">
            <v>-1</v>
          </cell>
          <cell r="BM147">
            <v>-1</v>
          </cell>
          <cell r="BN147">
            <v>-1</v>
          </cell>
          <cell r="BO147">
            <v>-1</v>
          </cell>
          <cell r="BP147">
            <v>-1</v>
          </cell>
          <cell r="BQ147">
            <v>-1</v>
          </cell>
          <cell r="BR147">
            <v>-1</v>
          </cell>
          <cell r="BS147">
            <v>101</v>
          </cell>
          <cell r="BT147">
            <v>-1</v>
          </cell>
          <cell r="BU147">
            <v>-1</v>
          </cell>
          <cell r="BV147">
            <v>-1</v>
          </cell>
          <cell r="BW147">
            <v>-1</v>
          </cell>
          <cell r="BX147">
            <v>-1</v>
          </cell>
          <cell r="BY147">
            <v>-1</v>
          </cell>
          <cell r="BZ147" t="str">
            <v/>
          </cell>
        </row>
        <row r="148">
          <cell r="B148" t="str">
            <v>奎河宿州市</v>
          </cell>
          <cell r="C148" t="str">
            <v>淮河流域</v>
          </cell>
          <cell r="D148" t="str">
            <v>安徽省</v>
          </cell>
          <cell r="E148" t="str">
            <v>宿州市</v>
          </cell>
          <cell r="F148" t="str">
            <v>宿州市</v>
          </cell>
          <cell r="G148" t="str">
            <v>萧县、埇桥区</v>
          </cell>
          <cell r="H148" t="str">
            <v>安徽省</v>
          </cell>
          <cell r="I148" t="str">
            <v>宿州市</v>
          </cell>
          <cell r="J148" t="str">
            <v>一级</v>
          </cell>
          <cell r="K148" t="str">
            <v>淮河水系</v>
          </cell>
          <cell r="L148" t="str">
            <v>河流</v>
          </cell>
          <cell r="M148" t="str">
            <v>奎河</v>
          </cell>
          <cell r="N148">
            <v>14511130035</v>
          </cell>
          <cell r="O148" t="str">
            <v>新濉河</v>
          </cell>
        </row>
        <row r="148">
          <cell r="S148" t="str">
            <v/>
          </cell>
          <cell r="T148" t="str">
            <v>新增</v>
          </cell>
          <cell r="U148" t="str">
            <v>入河口</v>
          </cell>
          <cell r="V148">
            <v>117.3355</v>
          </cell>
          <cell r="W148">
            <v>33.7867</v>
          </cell>
          <cell r="X148" t="str">
            <v>十四五</v>
          </cell>
          <cell r="Y148" t="str">
            <v>没有</v>
          </cell>
          <cell r="Z148" t="str">
            <v>-</v>
          </cell>
          <cell r="AA148">
            <v>2023</v>
          </cell>
          <cell r="AB148">
            <v>8</v>
          </cell>
          <cell r="AC148">
            <v>7</v>
          </cell>
          <cell r="AD148" t="str">
            <v>Ⅲ</v>
          </cell>
          <cell r="AE148" t="str">
            <v>劣Ⅴ</v>
          </cell>
          <cell r="AF148" t="str">
            <v>Ⅳ</v>
          </cell>
          <cell r="AG148" t="str">
            <v>-</v>
          </cell>
          <cell r="AH148" t="str">
            <v>氨氮（1.3）、高锰酸盐指数（0.3）、化学需氧量（0.2）</v>
          </cell>
          <cell r="AI148" t="str">
            <v>高锰酸盐指数（0.03）</v>
          </cell>
          <cell r="AJ148" t="str">
            <v>五日生化需氧量、化学需氧量、高锰酸盐指数、总磷</v>
          </cell>
          <cell r="AK148" t="str">
            <v>氨氮</v>
          </cell>
          <cell r="AL148" t="str">
            <v>高锰酸盐指数</v>
          </cell>
          <cell r="AM148" t="str">
            <v>2023-08-10</v>
          </cell>
          <cell r="AN148">
            <v>-1</v>
          </cell>
          <cell r="AO148">
            <v>34.7</v>
          </cell>
          <cell r="AP148">
            <v>-1</v>
          </cell>
          <cell r="AQ148">
            <v>-1</v>
          </cell>
          <cell r="AR148">
            <v>96</v>
          </cell>
          <cell r="AS148">
            <v>-1</v>
          </cell>
          <cell r="AT148">
            <v>-1</v>
          </cell>
          <cell r="AU148">
            <v>9</v>
          </cell>
          <cell r="AV148">
            <v>13.1</v>
          </cell>
          <cell r="AW148">
            <v>4.8</v>
          </cell>
          <cell r="AX148">
            <v>17.5</v>
          </cell>
          <cell r="AY148">
            <v>3.8</v>
          </cell>
          <cell r="AZ148">
            <v>0.23</v>
          </cell>
          <cell r="BA148">
            <v>0.145</v>
          </cell>
          <cell r="BB148">
            <v>2.76</v>
          </cell>
          <cell r="BC148">
            <v>-1</v>
          </cell>
          <cell r="BD148">
            <v>-1</v>
          </cell>
          <cell r="BE148">
            <v>-1</v>
          </cell>
          <cell r="BF148">
            <v>-1</v>
          </cell>
          <cell r="BG148">
            <v>-1</v>
          </cell>
          <cell r="BH148">
            <v>-1</v>
          </cell>
          <cell r="BI148">
            <v>-1</v>
          </cell>
          <cell r="BJ148">
            <v>-1</v>
          </cell>
          <cell r="BK148">
            <v>-1</v>
          </cell>
          <cell r="BL148">
            <v>-1</v>
          </cell>
          <cell r="BM148">
            <v>-1</v>
          </cell>
          <cell r="BN148">
            <v>-1</v>
          </cell>
          <cell r="BO148">
            <v>-1</v>
          </cell>
          <cell r="BP148">
            <v>-1</v>
          </cell>
          <cell r="BQ148">
            <v>-1</v>
          </cell>
          <cell r="BR148">
            <v>-1</v>
          </cell>
          <cell r="BS148">
            <v>29.7</v>
          </cell>
          <cell r="BT148">
            <v>-1</v>
          </cell>
          <cell r="BU148">
            <v>-1</v>
          </cell>
          <cell r="BV148">
            <v>-1</v>
          </cell>
          <cell r="BW148">
            <v>-1</v>
          </cell>
          <cell r="BX148">
            <v>-1</v>
          </cell>
          <cell r="BY148">
            <v>-1</v>
          </cell>
          <cell r="BZ148" t="str">
            <v/>
          </cell>
        </row>
        <row r="149">
          <cell r="B149" t="str">
            <v>唐河泗县</v>
          </cell>
          <cell r="C149" t="str">
            <v>淮河流域</v>
          </cell>
          <cell r="D149" t="str">
            <v>安徽省</v>
          </cell>
          <cell r="E149" t="str">
            <v>宿州市</v>
          </cell>
          <cell r="F149" t="str">
            <v>宿州市</v>
          </cell>
          <cell r="G149" t="str">
            <v>灵璧县、埇桥区</v>
          </cell>
          <cell r="H149" t="str">
            <v>安徽省</v>
          </cell>
          <cell r="I149" t="str">
            <v>宿州市</v>
          </cell>
          <cell r="J149" t="str">
            <v>入湖河流</v>
          </cell>
          <cell r="K149" t="str">
            <v>淮河水系</v>
          </cell>
          <cell r="L149" t="str">
            <v>河流</v>
          </cell>
          <cell r="M149" t="str">
            <v>唐河</v>
          </cell>
          <cell r="N149">
            <v>14511130027</v>
          </cell>
          <cell r="O149" t="str">
            <v>沱湖</v>
          </cell>
        </row>
        <row r="149">
          <cell r="S149" t="str">
            <v/>
          </cell>
          <cell r="T149" t="str">
            <v>新增</v>
          </cell>
          <cell r="U149" t="str">
            <v>入河口</v>
          </cell>
          <cell r="V149">
            <v>117.745</v>
          </cell>
          <cell r="W149">
            <v>33.2978</v>
          </cell>
          <cell r="X149" t="str">
            <v>十四五</v>
          </cell>
          <cell r="Y149" t="str">
            <v>没有</v>
          </cell>
          <cell r="Z149" t="str">
            <v>-</v>
          </cell>
          <cell r="AA149">
            <v>2023</v>
          </cell>
          <cell r="AB149">
            <v>8</v>
          </cell>
          <cell r="AC149">
            <v>6</v>
          </cell>
          <cell r="AD149" t="str">
            <v>Ⅲ</v>
          </cell>
          <cell r="AE149" t="str">
            <v>Ⅲ</v>
          </cell>
          <cell r="AF149" t="str">
            <v>Ⅲ</v>
          </cell>
          <cell r="AG149" t="str">
            <v>-</v>
          </cell>
          <cell r="AH149" t="str">
            <v>-</v>
          </cell>
          <cell r="AI149" t="str">
            <v>-</v>
          </cell>
          <cell r="AJ149" t="str">
            <v>化学需氧量、高锰酸盐指数</v>
          </cell>
          <cell r="AK149" t="str">
            <v>化学需氧量、高锰酸盐指数</v>
          </cell>
          <cell r="AL149" t="str">
            <v>高锰酸盐指数</v>
          </cell>
          <cell r="AM149" t="str">
            <v>2023-08-07</v>
          </cell>
          <cell r="AN149">
            <v>-1</v>
          </cell>
          <cell r="AO149">
            <v>31.8</v>
          </cell>
          <cell r="AP149">
            <v>-1</v>
          </cell>
          <cell r="AQ149">
            <v>-1</v>
          </cell>
          <cell r="AR149">
            <v>74.8</v>
          </cell>
          <cell r="AS149">
            <v>-1</v>
          </cell>
          <cell r="AT149">
            <v>-1</v>
          </cell>
          <cell r="AU149">
            <v>8</v>
          </cell>
          <cell r="AV149">
            <v>6</v>
          </cell>
          <cell r="AW149">
            <v>5</v>
          </cell>
          <cell r="AX149">
            <v>18</v>
          </cell>
          <cell r="AY149">
            <v>-1</v>
          </cell>
          <cell r="AZ149">
            <v>0.18</v>
          </cell>
          <cell r="BA149">
            <v>0.07</v>
          </cell>
          <cell r="BB149">
            <v>0.82</v>
          </cell>
          <cell r="BC149">
            <v>-1</v>
          </cell>
          <cell r="BD149">
            <v>-1</v>
          </cell>
          <cell r="BE149">
            <v>-1</v>
          </cell>
          <cell r="BF149">
            <v>-1</v>
          </cell>
          <cell r="BG149">
            <v>-1</v>
          </cell>
          <cell r="BH149">
            <v>-1</v>
          </cell>
          <cell r="BI149">
            <v>-1</v>
          </cell>
          <cell r="BJ149">
            <v>-1</v>
          </cell>
          <cell r="BK149">
            <v>-1</v>
          </cell>
          <cell r="BL149">
            <v>-1</v>
          </cell>
          <cell r="BM149">
            <v>-1</v>
          </cell>
          <cell r="BN149">
            <v>-1</v>
          </cell>
          <cell r="BO149">
            <v>-1</v>
          </cell>
          <cell r="BP149">
            <v>-1</v>
          </cell>
          <cell r="BQ149">
            <v>-1</v>
          </cell>
          <cell r="BR149">
            <v>-1</v>
          </cell>
          <cell r="BS149">
            <v>19.2</v>
          </cell>
          <cell r="BT149">
            <v>-1</v>
          </cell>
          <cell r="BU149">
            <v>-1</v>
          </cell>
          <cell r="BV149">
            <v>-1</v>
          </cell>
          <cell r="BW149">
            <v>-1</v>
          </cell>
          <cell r="BX149">
            <v>-1</v>
          </cell>
          <cell r="BY149">
            <v>-1</v>
          </cell>
          <cell r="BZ149" t="str">
            <v/>
          </cell>
        </row>
        <row r="150">
          <cell r="B150" t="str">
            <v>王引河固口闸</v>
          </cell>
          <cell r="C150" t="str">
            <v>淮河流域</v>
          </cell>
          <cell r="D150" t="str">
            <v>安徽省</v>
          </cell>
          <cell r="E150" t="str">
            <v>宿州市</v>
          </cell>
          <cell r="F150" t="str">
            <v>宿州市</v>
          </cell>
          <cell r="G150" t="str">
            <v>砀山县</v>
          </cell>
          <cell r="H150" t="str">
            <v>安徽省</v>
          </cell>
          <cell r="I150" t="str">
            <v>宿州市</v>
          </cell>
          <cell r="J150" t="str">
            <v>一级</v>
          </cell>
          <cell r="K150" t="str">
            <v>淮河水系</v>
          </cell>
          <cell r="L150" t="str">
            <v>河流</v>
          </cell>
          <cell r="M150" t="str">
            <v>王引河</v>
          </cell>
          <cell r="N150">
            <v>14511130092</v>
          </cell>
          <cell r="O150" t="str">
            <v>沱河</v>
          </cell>
        </row>
        <row r="150">
          <cell r="S150" t="str">
            <v/>
          </cell>
          <cell r="T150" t="str">
            <v>新增</v>
          </cell>
          <cell r="U150" t="str">
            <v>省界（皖-豫）</v>
          </cell>
          <cell r="V150">
            <v>116.4489</v>
          </cell>
          <cell r="W150">
            <v>34.2826</v>
          </cell>
          <cell r="X150" t="str">
            <v>十四五</v>
          </cell>
          <cell r="Y150" t="str">
            <v>没有</v>
          </cell>
          <cell r="Z150" t="str">
            <v>-</v>
          </cell>
          <cell r="AA150">
            <v>2023</v>
          </cell>
          <cell r="AB150">
            <v>8</v>
          </cell>
          <cell r="AC150">
            <v>8</v>
          </cell>
          <cell r="AD150" t="str">
            <v>Ⅴ</v>
          </cell>
          <cell r="AE150" t="str">
            <v>Ⅴ</v>
          </cell>
          <cell r="AF150" t="str">
            <v>Ⅴ</v>
          </cell>
          <cell r="AG150" t="str">
            <v>高锰酸盐指数（1.2）、化学需氧量（0.4）、总磷（0.2）</v>
          </cell>
          <cell r="AH150" t="str">
            <v>总磷（0.7）、化学需氧量（0.4）、高锰酸盐指数（0.3）、五日生化需氧量（0.3）</v>
          </cell>
          <cell r="AI150" t="str">
            <v>化学需氧量（1.0）、五日生化需氧量（0.8）、高锰酸盐指数（0.4）、总磷（0.4）</v>
          </cell>
          <cell r="AJ150" t="str">
            <v>高锰酸盐指数</v>
          </cell>
          <cell r="AK150" t="str">
            <v>总磷</v>
          </cell>
          <cell r="AL150" t="str">
            <v>化学需氧量、五日生化需氧量</v>
          </cell>
          <cell r="AM150" t="str">
            <v>2023-08-17</v>
          </cell>
          <cell r="AN150">
            <v>-1</v>
          </cell>
          <cell r="AO150">
            <v>36.2</v>
          </cell>
          <cell r="AP150">
            <v>-1</v>
          </cell>
          <cell r="AQ150">
            <v>-1</v>
          </cell>
          <cell r="AR150">
            <v>92.4</v>
          </cell>
          <cell r="AS150">
            <v>-1</v>
          </cell>
          <cell r="AT150">
            <v>-1</v>
          </cell>
          <cell r="AU150">
            <v>9</v>
          </cell>
          <cell r="AV150">
            <v>13.4</v>
          </cell>
          <cell r="AW150">
            <v>13</v>
          </cell>
          <cell r="AX150">
            <v>28.5</v>
          </cell>
          <cell r="AY150">
            <v>3</v>
          </cell>
          <cell r="AZ150">
            <v>0.06</v>
          </cell>
          <cell r="BA150">
            <v>0.24</v>
          </cell>
          <cell r="BB150">
            <v>0.96</v>
          </cell>
          <cell r="BC150">
            <v>-1</v>
          </cell>
          <cell r="BD150">
            <v>-1</v>
          </cell>
          <cell r="BE150">
            <v>0.664</v>
          </cell>
          <cell r="BF150">
            <v>-1</v>
          </cell>
          <cell r="BG150">
            <v>-1</v>
          </cell>
          <cell r="BH150">
            <v>-1</v>
          </cell>
          <cell r="BI150">
            <v>-1</v>
          </cell>
          <cell r="BJ150">
            <v>-1</v>
          </cell>
          <cell r="BK150">
            <v>-1</v>
          </cell>
          <cell r="BL150">
            <v>-1</v>
          </cell>
          <cell r="BM150">
            <v>-1</v>
          </cell>
          <cell r="BN150">
            <v>-1</v>
          </cell>
          <cell r="BO150">
            <v>-1</v>
          </cell>
          <cell r="BP150">
            <v>-1</v>
          </cell>
          <cell r="BQ150">
            <v>-1</v>
          </cell>
          <cell r="BR150">
            <v>-1</v>
          </cell>
          <cell r="BS150">
            <v>11.3</v>
          </cell>
          <cell r="BT150">
            <v>-1</v>
          </cell>
          <cell r="BU150">
            <v>-1</v>
          </cell>
          <cell r="BV150">
            <v>-1</v>
          </cell>
          <cell r="BW150">
            <v>-1</v>
          </cell>
          <cell r="BX150">
            <v>-1</v>
          </cell>
          <cell r="BY150">
            <v>-1</v>
          </cell>
          <cell r="BZ150" t="str">
            <v/>
          </cell>
        </row>
        <row r="150">
          <cell r="CC150" t="str">
            <v>氟化物</v>
          </cell>
        </row>
        <row r="151">
          <cell r="B151" t="str">
            <v>大店岗</v>
          </cell>
          <cell r="C151" t="str">
            <v>淮河流域</v>
          </cell>
          <cell r="D151" t="str">
            <v>安徽省</v>
          </cell>
          <cell r="E151" t="str">
            <v>六安市</v>
          </cell>
          <cell r="F151" t="str">
            <v>六安市</v>
          </cell>
          <cell r="G151" t="str">
            <v>寿县、霍邱县、金安区、裕安区</v>
          </cell>
          <cell r="H151" t="str">
            <v>安徽省</v>
          </cell>
          <cell r="I151" t="str">
            <v>淮南市</v>
          </cell>
          <cell r="J151" t="str">
            <v>一级</v>
          </cell>
          <cell r="K151" t="str">
            <v>淮河水系</v>
          </cell>
          <cell r="L151" t="str">
            <v>河流</v>
          </cell>
          <cell r="M151" t="str">
            <v>淠河</v>
          </cell>
          <cell r="N151">
            <v>14511130075</v>
          </cell>
          <cell r="O151" t="str">
            <v>淮河</v>
          </cell>
        </row>
        <row r="151">
          <cell r="S151" t="str">
            <v>淠河六安农业用水区</v>
          </cell>
          <cell r="T151" t="str">
            <v>保留</v>
          </cell>
          <cell r="U151" t="str">
            <v>市界（六安市-淮南市）</v>
          </cell>
          <cell r="V151">
            <v>116.4771</v>
          </cell>
          <cell r="W151">
            <v>32.3773</v>
          </cell>
          <cell r="X151" t="str">
            <v>十二五,十三五,十四五</v>
          </cell>
          <cell r="Y151" t="str">
            <v>有</v>
          </cell>
          <cell r="Z151" t="str">
            <v>固定站</v>
          </cell>
          <cell r="AA151">
            <v>2023</v>
          </cell>
          <cell r="AB151">
            <v>8</v>
          </cell>
          <cell r="AC151">
            <v>7</v>
          </cell>
          <cell r="AD151" t="str">
            <v>Ⅲ</v>
          </cell>
          <cell r="AE151" t="str">
            <v>Ⅲ</v>
          </cell>
          <cell r="AF151" t="str">
            <v>Ⅲ</v>
          </cell>
          <cell r="AG151" t="str">
            <v>-</v>
          </cell>
          <cell r="AH151" t="str">
            <v>-</v>
          </cell>
          <cell r="AI151" t="str">
            <v>-</v>
          </cell>
          <cell r="AJ151" t="str">
            <v>高锰酸盐指数</v>
          </cell>
          <cell r="AK151" t="str">
            <v>化学需氧量、高锰酸盐指数</v>
          </cell>
          <cell r="AL151" t="str">
            <v>化学需氧量、高锰酸盐指数</v>
          </cell>
          <cell r="AM151" t="str">
            <v>2023-08-15</v>
          </cell>
          <cell r="AN151">
            <v>-1</v>
          </cell>
          <cell r="AO151">
            <v>32.4</v>
          </cell>
          <cell r="AP151">
            <v>-1</v>
          </cell>
          <cell r="AQ151">
            <v>-1</v>
          </cell>
          <cell r="AR151">
            <v>24.4</v>
          </cell>
          <cell r="AS151">
            <v>-1</v>
          </cell>
          <cell r="AT151">
            <v>-1</v>
          </cell>
          <cell r="AU151">
            <v>8</v>
          </cell>
          <cell r="AV151">
            <v>8.9</v>
          </cell>
          <cell r="AW151">
            <v>5.4</v>
          </cell>
          <cell r="AX151">
            <v>13.2</v>
          </cell>
          <cell r="AY151">
            <v>1.4</v>
          </cell>
          <cell r="AZ151">
            <v>0.04</v>
          </cell>
          <cell r="BA151">
            <v>0.078</v>
          </cell>
          <cell r="BB151">
            <v>0.85</v>
          </cell>
          <cell r="BC151">
            <v>-1</v>
          </cell>
          <cell r="BD151">
            <v>-1</v>
          </cell>
          <cell r="BE151">
            <v>-1</v>
          </cell>
          <cell r="BF151">
            <v>-1</v>
          </cell>
          <cell r="BG151">
            <v>-1</v>
          </cell>
          <cell r="BH151">
            <v>-1</v>
          </cell>
          <cell r="BI151">
            <v>-1</v>
          </cell>
          <cell r="BJ151">
            <v>-1</v>
          </cell>
          <cell r="BK151">
            <v>-1</v>
          </cell>
          <cell r="BL151">
            <v>-1</v>
          </cell>
          <cell r="BM151">
            <v>-1</v>
          </cell>
          <cell r="BN151">
            <v>-1</v>
          </cell>
          <cell r="BO151">
            <v>-1</v>
          </cell>
          <cell r="BP151">
            <v>-1</v>
          </cell>
          <cell r="BQ151">
            <v>-1</v>
          </cell>
          <cell r="BR151">
            <v>-1</v>
          </cell>
          <cell r="BS151">
            <v>38.4</v>
          </cell>
          <cell r="BT151">
            <v>-1</v>
          </cell>
          <cell r="BU151">
            <v>-1</v>
          </cell>
          <cell r="BV151">
            <v>-1</v>
          </cell>
          <cell r="BW151">
            <v>-1</v>
          </cell>
          <cell r="BX151">
            <v>-1</v>
          </cell>
          <cell r="BY151">
            <v>-1</v>
          </cell>
          <cell r="BZ151" t="str">
            <v/>
          </cell>
        </row>
        <row r="152">
          <cell r="B152" t="str">
            <v>五里闸</v>
          </cell>
          <cell r="C152" t="str">
            <v>淮河流域</v>
          </cell>
          <cell r="D152" t="str">
            <v>安徽省</v>
          </cell>
          <cell r="E152" t="str">
            <v>淮南市</v>
          </cell>
          <cell r="F152" t="str">
            <v>淮南市</v>
          </cell>
          <cell r="G152" t="str">
            <v>寿县、谢家集区</v>
          </cell>
          <cell r="H152" t="str">
            <v>安徽省</v>
          </cell>
          <cell r="I152" t="str">
            <v>淮南市</v>
          </cell>
          <cell r="J152" t="str">
            <v>一级</v>
          </cell>
          <cell r="K152" t="str">
            <v>淮河水系</v>
          </cell>
          <cell r="L152" t="str">
            <v>河流</v>
          </cell>
          <cell r="M152" t="str">
            <v>东淝河</v>
          </cell>
          <cell r="N152">
            <v>14511130006</v>
          </cell>
          <cell r="O152" t="str">
            <v>淮河</v>
          </cell>
        </row>
        <row r="152">
          <cell r="S152" t="str">
            <v/>
          </cell>
          <cell r="T152" t="str">
            <v>保留</v>
          </cell>
          <cell r="U152" t="str">
            <v>入河口</v>
          </cell>
          <cell r="V152">
            <v>116.7572</v>
          </cell>
          <cell r="W152">
            <v>32.6041</v>
          </cell>
          <cell r="X152" t="str">
            <v>十一五,十二五,十三五,十四五</v>
          </cell>
          <cell r="Y152" t="str">
            <v>有</v>
          </cell>
          <cell r="Z152" t="str">
            <v>固定站</v>
          </cell>
          <cell r="AA152">
            <v>2023</v>
          </cell>
          <cell r="AB152">
            <v>8</v>
          </cell>
          <cell r="AC152">
            <v>7</v>
          </cell>
          <cell r="AD152" t="str">
            <v>Ⅲ</v>
          </cell>
          <cell r="AE152" t="str">
            <v>Ⅳ</v>
          </cell>
          <cell r="AF152" t="str">
            <v>Ⅳ</v>
          </cell>
          <cell r="AG152" t="str">
            <v>-</v>
          </cell>
          <cell r="AH152" t="str">
            <v>溶解氧</v>
          </cell>
          <cell r="AI152" t="str">
            <v>化学需氧量（0.05）</v>
          </cell>
          <cell r="AJ152" t="str">
            <v>溶解氧、高锰酸盐指数</v>
          </cell>
          <cell r="AK152" t="str">
            <v>溶解氧</v>
          </cell>
          <cell r="AL152" t="str">
            <v>化学需氧量</v>
          </cell>
          <cell r="AM152" t="str">
            <v>2023-08-09</v>
          </cell>
          <cell r="AN152">
            <v>-1</v>
          </cell>
          <cell r="AO152">
            <v>31.2</v>
          </cell>
          <cell r="AP152">
            <v>-1</v>
          </cell>
          <cell r="AQ152">
            <v>-1</v>
          </cell>
          <cell r="AR152">
            <v>47.6</v>
          </cell>
          <cell r="AS152">
            <v>-1</v>
          </cell>
          <cell r="AT152">
            <v>-1</v>
          </cell>
          <cell r="AU152">
            <v>8</v>
          </cell>
          <cell r="AV152">
            <v>5.1</v>
          </cell>
          <cell r="AW152">
            <v>4.6</v>
          </cell>
          <cell r="AX152">
            <v>13.3</v>
          </cell>
          <cell r="AY152">
            <v>3</v>
          </cell>
          <cell r="AZ152">
            <v>0.02</v>
          </cell>
          <cell r="BA152">
            <v>0.031</v>
          </cell>
          <cell r="BB152">
            <v>0.89</v>
          </cell>
          <cell r="BC152">
            <v>-1</v>
          </cell>
          <cell r="BD152">
            <v>-1</v>
          </cell>
          <cell r="BE152">
            <v>-1</v>
          </cell>
          <cell r="BF152">
            <v>-1</v>
          </cell>
          <cell r="BG152">
            <v>-1</v>
          </cell>
          <cell r="BH152">
            <v>-1</v>
          </cell>
          <cell r="BI152">
            <v>-1</v>
          </cell>
          <cell r="BJ152">
            <v>-1</v>
          </cell>
          <cell r="BK152">
            <v>-1</v>
          </cell>
          <cell r="BL152">
            <v>-1</v>
          </cell>
          <cell r="BM152">
            <v>-1</v>
          </cell>
          <cell r="BN152">
            <v>-1</v>
          </cell>
          <cell r="BO152">
            <v>-1</v>
          </cell>
          <cell r="BP152">
            <v>-1</v>
          </cell>
          <cell r="BQ152">
            <v>-1</v>
          </cell>
          <cell r="BR152">
            <v>-1</v>
          </cell>
          <cell r="BS152">
            <v>24.5</v>
          </cell>
          <cell r="BT152">
            <v>-1</v>
          </cell>
          <cell r="BU152">
            <v>-1</v>
          </cell>
          <cell r="BV152">
            <v>-1</v>
          </cell>
          <cell r="BW152">
            <v>-1</v>
          </cell>
          <cell r="BX152">
            <v>-1</v>
          </cell>
          <cell r="BY152">
            <v>-1</v>
          </cell>
          <cell r="BZ152" t="str">
            <v/>
          </cell>
        </row>
        <row r="153">
          <cell r="B153" t="str">
            <v>工农兵大桥</v>
          </cell>
          <cell r="C153" t="str">
            <v>淮河流域</v>
          </cell>
          <cell r="D153" t="str">
            <v>安徽省</v>
          </cell>
          <cell r="E153" t="str">
            <v>六安市</v>
          </cell>
          <cell r="F153" t="str">
            <v>六安市</v>
          </cell>
          <cell r="G153" t="str">
            <v>霍邱县、叶集区</v>
          </cell>
          <cell r="H153" t="str">
            <v>安徽省</v>
          </cell>
          <cell r="I153" t="str">
            <v>六安市</v>
          </cell>
          <cell r="J153" t="str">
            <v>一级</v>
          </cell>
          <cell r="K153" t="str">
            <v>淮河水系</v>
          </cell>
          <cell r="L153" t="str">
            <v>河流</v>
          </cell>
          <cell r="M153" t="str">
            <v>沣河</v>
          </cell>
          <cell r="N153">
            <v>14511130060</v>
          </cell>
          <cell r="O153" t="str">
            <v>淮河</v>
          </cell>
        </row>
        <row r="153">
          <cell r="S153" t="str">
            <v/>
          </cell>
          <cell r="T153" t="str">
            <v>保留</v>
          </cell>
          <cell r="U153" t="str">
            <v>—</v>
          </cell>
          <cell r="V153">
            <v>116.2678</v>
          </cell>
          <cell r="W153">
            <v>32.3522</v>
          </cell>
          <cell r="X153" t="str">
            <v>十一五,十二五,十三五,十四五</v>
          </cell>
          <cell r="Y153" t="str">
            <v>有</v>
          </cell>
          <cell r="Z153" t="str">
            <v>固定站</v>
          </cell>
          <cell r="AA153">
            <v>2023</v>
          </cell>
          <cell r="AB153">
            <v>8</v>
          </cell>
          <cell r="AC153">
            <v>7</v>
          </cell>
          <cell r="AD153" t="str">
            <v>Ⅲ</v>
          </cell>
          <cell r="AE153" t="str">
            <v>Ⅴ</v>
          </cell>
          <cell r="AF153" t="str">
            <v>Ⅲ</v>
          </cell>
          <cell r="AG153" t="str">
            <v>-</v>
          </cell>
          <cell r="AH153" t="str">
            <v>溶解氧</v>
          </cell>
          <cell r="AI153" t="str">
            <v>-</v>
          </cell>
          <cell r="AJ153" t="str">
            <v>化学需氧量</v>
          </cell>
          <cell r="AK153" t="str">
            <v>溶解氧</v>
          </cell>
          <cell r="AL153" t="str">
            <v>五日生化需氧量、化学需氧量、总磷</v>
          </cell>
          <cell r="AM153" t="str">
            <v>2023-08-02</v>
          </cell>
          <cell r="AN153">
            <v>-1</v>
          </cell>
          <cell r="AO153">
            <v>31.4</v>
          </cell>
          <cell r="AP153">
            <v>-1</v>
          </cell>
          <cell r="AQ153">
            <v>-1</v>
          </cell>
          <cell r="AR153">
            <v>27.8</v>
          </cell>
          <cell r="AS153">
            <v>-1</v>
          </cell>
          <cell r="AT153">
            <v>-1</v>
          </cell>
          <cell r="AU153">
            <v>7</v>
          </cell>
          <cell r="AV153">
            <v>7.3</v>
          </cell>
          <cell r="AW153">
            <v>2.7</v>
          </cell>
          <cell r="AX153">
            <v>17.7</v>
          </cell>
          <cell r="AY153">
            <v>2.6</v>
          </cell>
          <cell r="AZ153">
            <v>0.02</v>
          </cell>
          <cell r="BA153">
            <v>0.065</v>
          </cell>
          <cell r="BB153">
            <v>0.68</v>
          </cell>
          <cell r="BC153">
            <v>-1</v>
          </cell>
          <cell r="BD153">
            <v>-1</v>
          </cell>
          <cell r="BE153">
            <v>-1</v>
          </cell>
          <cell r="BF153">
            <v>-1</v>
          </cell>
          <cell r="BG153">
            <v>-1</v>
          </cell>
          <cell r="BH153">
            <v>-1</v>
          </cell>
          <cell r="BI153">
            <v>-1</v>
          </cell>
          <cell r="BJ153">
            <v>-1</v>
          </cell>
          <cell r="BK153">
            <v>-1</v>
          </cell>
          <cell r="BL153">
            <v>-1</v>
          </cell>
          <cell r="BM153">
            <v>-1</v>
          </cell>
          <cell r="BN153">
            <v>-1</v>
          </cell>
          <cell r="BO153">
            <v>-1</v>
          </cell>
          <cell r="BP153">
            <v>-1</v>
          </cell>
          <cell r="BQ153">
            <v>-1</v>
          </cell>
          <cell r="BR153">
            <v>-1</v>
          </cell>
          <cell r="BS153">
            <v>25.5</v>
          </cell>
          <cell r="BT153">
            <v>-1</v>
          </cell>
          <cell r="BU153">
            <v>-1</v>
          </cell>
          <cell r="BV153">
            <v>-1</v>
          </cell>
          <cell r="BW153">
            <v>-1</v>
          </cell>
          <cell r="BX153">
            <v>-1</v>
          </cell>
          <cell r="BY153">
            <v>-1</v>
          </cell>
          <cell r="BZ153" t="str">
            <v/>
          </cell>
        </row>
        <row r="154">
          <cell r="B154" t="str">
            <v>河口大桥</v>
          </cell>
          <cell r="C154" t="str">
            <v>巢湖流域</v>
          </cell>
          <cell r="D154" t="str">
            <v>安徽省</v>
          </cell>
          <cell r="E154" t="str">
            <v>六安市</v>
          </cell>
          <cell r="F154" t="str">
            <v>六安市</v>
          </cell>
          <cell r="G154" t="str">
            <v>金安区、舒城县</v>
          </cell>
          <cell r="H154" t="str">
            <v>安徽省</v>
          </cell>
          <cell r="I154" t="str">
            <v>六安市</v>
          </cell>
          <cell r="J154" t="str">
            <v>入湖河流</v>
          </cell>
          <cell r="K154" t="str">
            <v>巢湖水系</v>
          </cell>
          <cell r="L154" t="str">
            <v>河流</v>
          </cell>
          <cell r="M154" t="str">
            <v>杭埠河</v>
          </cell>
          <cell r="N154">
            <v>14510320009</v>
          </cell>
          <cell r="O154" t="str">
            <v>巢湖</v>
          </cell>
        </row>
        <row r="154">
          <cell r="S154" t="str">
            <v/>
          </cell>
          <cell r="T154" t="str">
            <v>保留</v>
          </cell>
          <cell r="U154" t="str">
            <v>—</v>
          </cell>
          <cell r="V154">
            <v>116.9448</v>
          </cell>
          <cell r="W154">
            <v>31.4189</v>
          </cell>
          <cell r="X154" t="str">
            <v>十三五,十四五</v>
          </cell>
          <cell r="Y154" t="str">
            <v>有</v>
          </cell>
          <cell r="Z154" t="str">
            <v>固定站</v>
          </cell>
          <cell r="AA154">
            <v>2023</v>
          </cell>
          <cell r="AB154">
            <v>8</v>
          </cell>
          <cell r="AC154">
            <v>5</v>
          </cell>
          <cell r="AD154" t="str">
            <v>Ⅳ</v>
          </cell>
          <cell r="AE154" t="str">
            <v>Ⅳ</v>
          </cell>
          <cell r="AF154" t="str">
            <v>Ⅳ</v>
          </cell>
          <cell r="AG154" t="str">
            <v>溶解氧</v>
          </cell>
          <cell r="AH154" t="str">
            <v>溶解氧</v>
          </cell>
          <cell r="AI154" t="str">
            <v>溶解氧</v>
          </cell>
          <cell r="AJ154" t="str">
            <v>溶解氧</v>
          </cell>
          <cell r="AK154" t="str">
            <v>溶解氧</v>
          </cell>
          <cell r="AL154" t="str">
            <v>溶解氧</v>
          </cell>
          <cell r="AM154" t="str">
            <v>2023-08-01</v>
          </cell>
          <cell r="AN154">
            <v>-1</v>
          </cell>
          <cell r="AO154">
            <v>29.9</v>
          </cell>
          <cell r="AP154">
            <v>-1</v>
          </cell>
          <cell r="AQ154">
            <v>-1</v>
          </cell>
          <cell r="AR154">
            <v>10.3</v>
          </cell>
          <cell r="AS154">
            <v>-1</v>
          </cell>
          <cell r="AT154">
            <v>-1</v>
          </cell>
          <cell r="AU154">
            <v>6</v>
          </cell>
          <cell r="AV154">
            <v>4.5</v>
          </cell>
          <cell r="AW154">
            <v>2.8</v>
          </cell>
          <cell r="AX154">
            <v>-1</v>
          </cell>
          <cell r="AY154">
            <v>-1</v>
          </cell>
          <cell r="AZ154">
            <v>0.02</v>
          </cell>
          <cell r="BA154">
            <v>0.036</v>
          </cell>
          <cell r="BB154">
            <v>0.71</v>
          </cell>
          <cell r="BC154">
            <v>-1</v>
          </cell>
          <cell r="BD154">
            <v>-1</v>
          </cell>
          <cell r="BE154">
            <v>-1</v>
          </cell>
          <cell r="BF154">
            <v>-1</v>
          </cell>
          <cell r="BG154">
            <v>-1</v>
          </cell>
          <cell r="BH154">
            <v>-1</v>
          </cell>
          <cell r="BI154">
            <v>-1</v>
          </cell>
          <cell r="BJ154">
            <v>-1</v>
          </cell>
          <cell r="BK154">
            <v>-1</v>
          </cell>
          <cell r="BL154">
            <v>-1</v>
          </cell>
          <cell r="BM154">
            <v>-1</v>
          </cell>
          <cell r="BN154">
            <v>-1</v>
          </cell>
          <cell r="BO154">
            <v>-1</v>
          </cell>
          <cell r="BP154">
            <v>-1</v>
          </cell>
          <cell r="BQ154">
            <v>-1</v>
          </cell>
          <cell r="BR154">
            <v>-1</v>
          </cell>
          <cell r="BS154">
            <v>14.1</v>
          </cell>
          <cell r="BT154">
            <v>-1</v>
          </cell>
          <cell r="BU154">
            <v>-1</v>
          </cell>
          <cell r="BV154">
            <v>-1</v>
          </cell>
          <cell r="BW154">
            <v>-1</v>
          </cell>
          <cell r="BX154">
            <v>-1</v>
          </cell>
          <cell r="BY154">
            <v>-1</v>
          </cell>
          <cell r="BZ154" t="str">
            <v/>
          </cell>
        </row>
        <row r="155">
          <cell r="B155" t="str">
            <v>白洋淀渡口</v>
          </cell>
          <cell r="C155" t="str">
            <v>淮河流域</v>
          </cell>
          <cell r="D155" t="str">
            <v>安徽省</v>
          </cell>
          <cell r="E155" t="str">
            <v>淮南市</v>
          </cell>
          <cell r="F155" t="str">
            <v>淮南市</v>
          </cell>
          <cell r="G155" t="str">
            <v>寿县、金安区</v>
          </cell>
          <cell r="H155" t="str">
            <v>安徽省</v>
          </cell>
          <cell r="I155" t="str">
            <v>淮南市</v>
          </cell>
          <cell r="J155" t="str">
            <v>一级</v>
          </cell>
          <cell r="K155" t="str">
            <v>淮河水系</v>
          </cell>
          <cell r="L155" t="str">
            <v>河流</v>
          </cell>
          <cell r="M155" t="str">
            <v>东淝河</v>
          </cell>
          <cell r="N155">
            <v>14511130006</v>
          </cell>
          <cell r="O155" t="str">
            <v>淮河</v>
          </cell>
        </row>
        <row r="155">
          <cell r="S155" t="str">
            <v/>
          </cell>
          <cell r="T155" t="str">
            <v>保留</v>
          </cell>
          <cell r="U155" t="str">
            <v>—</v>
          </cell>
          <cell r="V155">
            <v>116.7992</v>
          </cell>
          <cell r="W155">
            <v>32.1725</v>
          </cell>
          <cell r="X155" t="str">
            <v>十三五,十四五</v>
          </cell>
          <cell r="Y155" t="str">
            <v>有</v>
          </cell>
          <cell r="Z155" t="str">
            <v>固定站</v>
          </cell>
          <cell r="AA155">
            <v>2023</v>
          </cell>
          <cell r="AB155">
            <v>8</v>
          </cell>
          <cell r="AC155">
            <v>6</v>
          </cell>
          <cell r="AD155" t="str">
            <v>Ⅲ</v>
          </cell>
          <cell r="AE155" t="str">
            <v>Ⅳ</v>
          </cell>
          <cell r="AF155" t="str">
            <v>Ⅲ</v>
          </cell>
          <cell r="AG155" t="str">
            <v>-</v>
          </cell>
          <cell r="AH155" t="str">
            <v>溶解氧</v>
          </cell>
          <cell r="AI155" t="str">
            <v>-</v>
          </cell>
          <cell r="AJ155" t="str">
            <v>溶解氧、化学需氧量、高锰酸盐指数</v>
          </cell>
          <cell r="AK155" t="str">
            <v>溶解氧</v>
          </cell>
          <cell r="AL155" t="str">
            <v>溶解氧、高锰酸盐指数</v>
          </cell>
          <cell r="AM155" t="str">
            <v>2023-08-17</v>
          </cell>
          <cell r="AN155">
            <v>-1</v>
          </cell>
          <cell r="AO155">
            <v>31.6</v>
          </cell>
          <cell r="AP155">
            <v>-1</v>
          </cell>
          <cell r="AQ155">
            <v>-1</v>
          </cell>
          <cell r="AR155">
            <v>30.1</v>
          </cell>
          <cell r="AS155">
            <v>-1</v>
          </cell>
          <cell r="AT155">
            <v>-1</v>
          </cell>
          <cell r="AU155">
            <v>7</v>
          </cell>
          <cell r="AV155">
            <v>5.5</v>
          </cell>
          <cell r="AW155">
            <v>5.2</v>
          </cell>
          <cell r="AX155">
            <v>16</v>
          </cell>
          <cell r="AY155">
            <v>-1</v>
          </cell>
          <cell r="AZ155">
            <v>0.05</v>
          </cell>
          <cell r="BA155">
            <v>0.065</v>
          </cell>
          <cell r="BB155">
            <v>1.02</v>
          </cell>
          <cell r="BC155">
            <v>-1</v>
          </cell>
          <cell r="BD155">
            <v>-1</v>
          </cell>
          <cell r="BE155">
            <v>-1</v>
          </cell>
          <cell r="BF155">
            <v>-1</v>
          </cell>
          <cell r="BG155">
            <v>-1</v>
          </cell>
          <cell r="BH155">
            <v>-1</v>
          </cell>
          <cell r="BI155">
            <v>-1</v>
          </cell>
          <cell r="BJ155">
            <v>-1</v>
          </cell>
          <cell r="BK155">
            <v>-1</v>
          </cell>
          <cell r="BL155">
            <v>-1</v>
          </cell>
          <cell r="BM155">
            <v>-1</v>
          </cell>
          <cell r="BN155">
            <v>-1</v>
          </cell>
          <cell r="BO155">
            <v>-1</v>
          </cell>
          <cell r="BP155">
            <v>-1</v>
          </cell>
          <cell r="BQ155">
            <v>-1</v>
          </cell>
          <cell r="BR155">
            <v>-1</v>
          </cell>
          <cell r="BS155">
            <v>27.8</v>
          </cell>
          <cell r="BT155">
            <v>-1</v>
          </cell>
          <cell r="BU155">
            <v>-1</v>
          </cell>
          <cell r="BV155">
            <v>-1</v>
          </cell>
          <cell r="BW155">
            <v>-1</v>
          </cell>
          <cell r="BX155">
            <v>-1</v>
          </cell>
          <cell r="BY155">
            <v>-1</v>
          </cell>
          <cell r="BZ155" t="str">
            <v/>
          </cell>
        </row>
        <row r="156">
          <cell r="B156" t="str">
            <v>陶洪集</v>
          </cell>
          <cell r="C156" t="str">
            <v>淮河流域</v>
          </cell>
          <cell r="D156" t="str">
            <v>安徽省</v>
          </cell>
          <cell r="E156" t="str">
            <v>六安市</v>
          </cell>
          <cell r="F156" t="str">
            <v>六安市</v>
          </cell>
          <cell r="G156" t="str">
            <v>霍山县</v>
          </cell>
          <cell r="H156" t="str">
            <v>安徽省</v>
          </cell>
          <cell r="I156" t="str">
            <v>六安市</v>
          </cell>
          <cell r="J156" t="str">
            <v>二级</v>
          </cell>
          <cell r="K156" t="str">
            <v>淮河水系</v>
          </cell>
          <cell r="L156" t="str">
            <v>河流</v>
          </cell>
          <cell r="M156" t="str">
            <v>东淠河</v>
          </cell>
          <cell r="N156">
            <v>14511130007</v>
          </cell>
          <cell r="O156" t="str">
            <v>淠河</v>
          </cell>
        </row>
        <row r="156">
          <cell r="S156" t="str">
            <v>东淠河霍山工业、农业用水区/东淠河霍山、裕安过渡区</v>
          </cell>
          <cell r="T156" t="str">
            <v>保留</v>
          </cell>
          <cell r="U156" t="str">
            <v>—</v>
          </cell>
          <cell r="V156">
            <v>116.3076</v>
          </cell>
          <cell r="W156">
            <v>31.533</v>
          </cell>
          <cell r="X156" t="str">
            <v>十三五,十四五</v>
          </cell>
          <cell r="Y156" t="str">
            <v>有</v>
          </cell>
          <cell r="Z156" t="str">
            <v>固定站</v>
          </cell>
          <cell r="AA156">
            <v>2023</v>
          </cell>
          <cell r="AB156">
            <v>8</v>
          </cell>
          <cell r="AC156">
            <v>6</v>
          </cell>
          <cell r="AD156" t="str">
            <v>Ⅱ</v>
          </cell>
          <cell r="AE156" t="str">
            <v>Ⅲ</v>
          </cell>
          <cell r="AF156" t="str">
            <v>Ⅱ</v>
          </cell>
          <cell r="AG156" t="str">
            <v>-</v>
          </cell>
          <cell r="AH156" t="str">
            <v>-</v>
          </cell>
          <cell r="AI156" t="str">
            <v>-</v>
          </cell>
          <cell r="AJ156" t="str">
            <v>溶解氧、高锰酸盐指数、总磷</v>
          </cell>
          <cell r="AK156" t="str">
            <v>化学需氧量</v>
          </cell>
          <cell r="AL156" t="str">
            <v>溶解氧、高锰酸盐指数、总磷</v>
          </cell>
          <cell r="AM156" t="str">
            <v>2023-08-09</v>
          </cell>
          <cell r="AN156">
            <v>-1</v>
          </cell>
          <cell r="AO156">
            <v>28.3</v>
          </cell>
          <cell r="AP156">
            <v>-1</v>
          </cell>
          <cell r="AQ156">
            <v>-1</v>
          </cell>
          <cell r="AR156">
            <v>10.4</v>
          </cell>
          <cell r="AS156">
            <v>-1</v>
          </cell>
          <cell r="AT156">
            <v>-1</v>
          </cell>
          <cell r="AU156">
            <v>7</v>
          </cell>
          <cell r="AV156">
            <v>7.3</v>
          </cell>
          <cell r="AW156">
            <v>2.1</v>
          </cell>
          <cell r="AX156">
            <v>7</v>
          </cell>
          <cell r="AY156">
            <v>-1</v>
          </cell>
          <cell r="AZ156">
            <v>0.03</v>
          </cell>
          <cell r="BA156">
            <v>0.035</v>
          </cell>
          <cell r="BB156">
            <v>1.17</v>
          </cell>
          <cell r="BC156">
            <v>-1</v>
          </cell>
          <cell r="BD156">
            <v>-1</v>
          </cell>
          <cell r="BE156">
            <v>-1</v>
          </cell>
          <cell r="BF156">
            <v>-1</v>
          </cell>
          <cell r="BG156">
            <v>-1</v>
          </cell>
          <cell r="BH156">
            <v>-1</v>
          </cell>
          <cell r="BI156">
            <v>-1</v>
          </cell>
          <cell r="BJ156">
            <v>-1</v>
          </cell>
          <cell r="BK156">
            <v>-1</v>
          </cell>
          <cell r="BL156">
            <v>-1</v>
          </cell>
          <cell r="BM156">
            <v>-1</v>
          </cell>
          <cell r="BN156">
            <v>-1</v>
          </cell>
          <cell r="BO156">
            <v>-1</v>
          </cell>
          <cell r="BP156">
            <v>-1</v>
          </cell>
          <cell r="BQ156">
            <v>-1</v>
          </cell>
          <cell r="BR156">
            <v>-1</v>
          </cell>
          <cell r="BS156">
            <v>118.9</v>
          </cell>
          <cell r="BT156">
            <v>-1</v>
          </cell>
          <cell r="BU156">
            <v>-1</v>
          </cell>
          <cell r="BV156">
            <v>-1</v>
          </cell>
          <cell r="BW156">
            <v>-1</v>
          </cell>
          <cell r="BX156">
            <v>-1</v>
          </cell>
          <cell r="BY156">
            <v>-1</v>
          </cell>
          <cell r="BZ156" t="str">
            <v/>
          </cell>
        </row>
        <row r="157">
          <cell r="B157" t="str">
            <v>东湖闸</v>
          </cell>
          <cell r="C157" t="str">
            <v>淮河流域</v>
          </cell>
          <cell r="D157" t="str">
            <v>安徽省</v>
          </cell>
          <cell r="E157" t="str">
            <v>六安市</v>
          </cell>
          <cell r="F157" t="str">
            <v>六安市</v>
          </cell>
          <cell r="G157" t="str">
            <v>霍邱县、金寨县、叶集区、裕安区</v>
          </cell>
          <cell r="H157" t="str">
            <v>安徽省</v>
          </cell>
          <cell r="I157" t="str">
            <v>六安市</v>
          </cell>
          <cell r="J157" t="str">
            <v>一级</v>
          </cell>
          <cell r="K157" t="str">
            <v>淮河水系</v>
          </cell>
          <cell r="L157" t="str">
            <v>河流</v>
          </cell>
          <cell r="M157" t="str">
            <v>汲河</v>
          </cell>
          <cell r="N157">
            <v>14511130057</v>
          </cell>
          <cell r="O157" t="str">
            <v>淮河</v>
          </cell>
        </row>
        <row r="157">
          <cell r="S157" t="str">
            <v/>
          </cell>
          <cell r="T157" t="str">
            <v>保留</v>
          </cell>
          <cell r="U157" t="str">
            <v>—</v>
          </cell>
          <cell r="V157">
            <v>116.4233</v>
          </cell>
          <cell r="W157">
            <v>32.3906</v>
          </cell>
          <cell r="X157" t="str">
            <v>十三五,十四五</v>
          </cell>
          <cell r="Y157" t="str">
            <v>有</v>
          </cell>
          <cell r="Z157" t="str">
            <v>固定站</v>
          </cell>
          <cell r="AA157">
            <v>2023</v>
          </cell>
          <cell r="AB157">
            <v>8</v>
          </cell>
          <cell r="AC157">
            <v>7</v>
          </cell>
          <cell r="AD157" t="str">
            <v>Ⅲ</v>
          </cell>
          <cell r="AE157" t="str">
            <v>Ⅲ</v>
          </cell>
          <cell r="AF157" t="str">
            <v>Ⅲ</v>
          </cell>
          <cell r="AG157" t="str">
            <v>-</v>
          </cell>
          <cell r="AH157" t="str">
            <v>-</v>
          </cell>
          <cell r="AI157" t="str">
            <v>-</v>
          </cell>
          <cell r="AJ157" t="str">
            <v>化学需氧量</v>
          </cell>
          <cell r="AK157" t="str">
            <v>化学需氧量</v>
          </cell>
          <cell r="AL157" t="str">
            <v>化学需氧量</v>
          </cell>
          <cell r="AM157" t="str">
            <v>2023-08-02</v>
          </cell>
          <cell r="AN157">
            <v>-1</v>
          </cell>
          <cell r="AO157">
            <v>29.2</v>
          </cell>
          <cell r="AP157">
            <v>-1</v>
          </cell>
          <cell r="AQ157">
            <v>-1</v>
          </cell>
          <cell r="AR157">
            <v>29.5</v>
          </cell>
          <cell r="AS157">
            <v>-1</v>
          </cell>
          <cell r="AT157">
            <v>-1</v>
          </cell>
          <cell r="AU157">
            <v>8</v>
          </cell>
          <cell r="AV157">
            <v>6.8</v>
          </cell>
          <cell r="AW157">
            <v>3.8</v>
          </cell>
          <cell r="AX157">
            <v>18.7</v>
          </cell>
          <cell r="AY157">
            <v>2.6</v>
          </cell>
          <cell r="AZ157">
            <v>0.05</v>
          </cell>
          <cell r="BA157">
            <v>0.081</v>
          </cell>
          <cell r="BB157">
            <v>0.69</v>
          </cell>
          <cell r="BC157">
            <v>-1</v>
          </cell>
          <cell r="BD157">
            <v>-1</v>
          </cell>
          <cell r="BE157">
            <v>-1</v>
          </cell>
          <cell r="BF157">
            <v>-1</v>
          </cell>
          <cell r="BG157">
            <v>-1</v>
          </cell>
          <cell r="BH157">
            <v>-1</v>
          </cell>
          <cell r="BI157">
            <v>-1</v>
          </cell>
          <cell r="BJ157">
            <v>-1</v>
          </cell>
          <cell r="BK157">
            <v>-1</v>
          </cell>
          <cell r="BL157">
            <v>-1</v>
          </cell>
          <cell r="BM157">
            <v>-1</v>
          </cell>
          <cell r="BN157">
            <v>-1</v>
          </cell>
          <cell r="BO157">
            <v>-1</v>
          </cell>
          <cell r="BP157">
            <v>-1</v>
          </cell>
          <cell r="BQ157">
            <v>-1</v>
          </cell>
          <cell r="BR157">
            <v>-1</v>
          </cell>
          <cell r="BS157">
            <v>43.8</v>
          </cell>
          <cell r="BT157">
            <v>-1</v>
          </cell>
          <cell r="BU157">
            <v>-1</v>
          </cell>
          <cell r="BV157">
            <v>-1</v>
          </cell>
          <cell r="BW157">
            <v>-1</v>
          </cell>
          <cell r="BX157">
            <v>-1</v>
          </cell>
          <cell r="BY157">
            <v>-1</v>
          </cell>
          <cell r="BZ157" t="str">
            <v/>
          </cell>
        </row>
        <row r="158">
          <cell r="B158" t="str">
            <v>新安渡口</v>
          </cell>
          <cell r="C158" t="str">
            <v>淮河流域</v>
          </cell>
          <cell r="D158" t="str">
            <v>安徽省</v>
          </cell>
          <cell r="E158" t="str">
            <v>六安市</v>
          </cell>
          <cell r="F158" t="str">
            <v>六安市</v>
          </cell>
          <cell r="G158" t="str">
            <v>金安区、裕安区</v>
          </cell>
          <cell r="H158" t="str">
            <v>安徽省</v>
          </cell>
          <cell r="I158" t="str">
            <v>六安市</v>
          </cell>
          <cell r="J158" t="str">
            <v>一级</v>
          </cell>
          <cell r="K158" t="str">
            <v>淮河水系</v>
          </cell>
          <cell r="L158" t="str">
            <v>河流</v>
          </cell>
          <cell r="M158" t="str">
            <v>淠河</v>
          </cell>
          <cell r="N158">
            <v>14511130075</v>
          </cell>
          <cell r="O158" t="str">
            <v>淮河</v>
          </cell>
        </row>
        <row r="158">
          <cell r="S158" t="str">
            <v/>
          </cell>
          <cell r="T158" t="str">
            <v>保留</v>
          </cell>
          <cell r="U158" t="str">
            <v>—</v>
          </cell>
          <cell r="V158">
            <v>116.5232</v>
          </cell>
          <cell r="W158">
            <v>31.887</v>
          </cell>
          <cell r="X158" t="str">
            <v>十三五,十四五</v>
          </cell>
          <cell r="Y158" t="str">
            <v>有</v>
          </cell>
          <cell r="Z158" t="str">
            <v>固定站</v>
          </cell>
          <cell r="AA158">
            <v>2023</v>
          </cell>
          <cell r="AB158">
            <v>8</v>
          </cell>
          <cell r="AC158">
            <v>7</v>
          </cell>
          <cell r="AD158" t="str">
            <v>Ⅲ</v>
          </cell>
          <cell r="AE158" t="str">
            <v>Ⅲ</v>
          </cell>
          <cell r="AF158" t="str">
            <v>Ⅳ</v>
          </cell>
          <cell r="AG158" t="str">
            <v>-</v>
          </cell>
          <cell r="AH158" t="str">
            <v>-</v>
          </cell>
          <cell r="AI158" t="str">
            <v>五日生化需氧量（0.1）</v>
          </cell>
          <cell r="AJ158" t="str">
            <v>高锰酸盐指数</v>
          </cell>
          <cell r="AK158" t="str">
            <v>化学需氧量、高锰酸盐指数</v>
          </cell>
          <cell r="AL158" t="str">
            <v>五日生化需氧量</v>
          </cell>
          <cell r="AM158" t="str">
            <v>2023-08-08</v>
          </cell>
          <cell r="AN158">
            <v>-1</v>
          </cell>
          <cell r="AO158">
            <v>32</v>
          </cell>
          <cell r="AP158">
            <v>-1</v>
          </cell>
          <cell r="AQ158">
            <v>-1</v>
          </cell>
          <cell r="AR158">
            <v>23.3</v>
          </cell>
          <cell r="AS158">
            <v>-1</v>
          </cell>
          <cell r="AT158">
            <v>-1</v>
          </cell>
          <cell r="AU158">
            <v>8</v>
          </cell>
          <cell r="AV158">
            <v>8.4</v>
          </cell>
          <cell r="AW158">
            <v>5.3</v>
          </cell>
          <cell r="AX158">
            <v>14.5</v>
          </cell>
          <cell r="AY158">
            <v>1.5</v>
          </cell>
          <cell r="AZ158">
            <v>0.04</v>
          </cell>
          <cell r="BA158">
            <v>0.038</v>
          </cell>
          <cell r="BB158">
            <v>1.49</v>
          </cell>
          <cell r="BC158">
            <v>-1</v>
          </cell>
          <cell r="BD158">
            <v>-1</v>
          </cell>
          <cell r="BE158">
            <v>-1</v>
          </cell>
          <cell r="BF158">
            <v>-1</v>
          </cell>
          <cell r="BG158">
            <v>-1</v>
          </cell>
          <cell r="BH158">
            <v>-1</v>
          </cell>
          <cell r="BI158">
            <v>-1</v>
          </cell>
          <cell r="BJ158">
            <v>-1</v>
          </cell>
          <cell r="BK158">
            <v>-1</v>
          </cell>
          <cell r="BL158">
            <v>-1</v>
          </cell>
          <cell r="BM158">
            <v>-1</v>
          </cell>
          <cell r="BN158">
            <v>-1</v>
          </cell>
          <cell r="BO158">
            <v>-1</v>
          </cell>
          <cell r="BP158">
            <v>-1</v>
          </cell>
          <cell r="BQ158">
            <v>-1</v>
          </cell>
          <cell r="BR158">
            <v>-1</v>
          </cell>
          <cell r="BS158">
            <v>34.1</v>
          </cell>
          <cell r="BT158">
            <v>-1</v>
          </cell>
          <cell r="BU158">
            <v>-1</v>
          </cell>
          <cell r="BV158">
            <v>-1</v>
          </cell>
          <cell r="BW158">
            <v>-1</v>
          </cell>
          <cell r="BX158">
            <v>-1</v>
          </cell>
          <cell r="BY158">
            <v>-1</v>
          </cell>
          <cell r="BZ158" t="str">
            <v/>
          </cell>
        </row>
        <row r="159">
          <cell r="B159" t="str">
            <v>响洪甸水库出水口</v>
          </cell>
          <cell r="C159" t="str">
            <v>淮河流域</v>
          </cell>
          <cell r="D159" t="str">
            <v>安徽省</v>
          </cell>
          <cell r="E159" t="str">
            <v>六安市</v>
          </cell>
          <cell r="F159" t="str">
            <v>六安市</v>
          </cell>
          <cell r="G159" t="str">
            <v>金寨县</v>
          </cell>
          <cell r="H159" t="str">
            <v>安徽省</v>
          </cell>
          <cell r="I159" t="str">
            <v>六安市</v>
          </cell>
          <cell r="J159" t="str">
            <v>二级</v>
          </cell>
          <cell r="K159" t="str">
            <v>淮河水系</v>
          </cell>
          <cell r="L159" t="str">
            <v>河流</v>
          </cell>
          <cell r="M159" t="str">
            <v>西淠河</v>
          </cell>
          <cell r="N159">
            <v>14511130114</v>
          </cell>
          <cell r="O159" t="str">
            <v>淠河</v>
          </cell>
        </row>
        <row r="159">
          <cell r="S159" t="str">
            <v>西淠河金寨、裕安河流源头水保护区/响洪甸水库金寨河流源头水保护区</v>
          </cell>
          <cell r="T159" t="str">
            <v>保留</v>
          </cell>
          <cell r="U159" t="str">
            <v>—</v>
          </cell>
          <cell r="V159">
            <v>116.157</v>
          </cell>
          <cell r="W159">
            <v>31.5529</v>
          </cell>
          <cell r="X159" t="str">
            <v>十三五,十四五</v>
          </cell>
          <cell r="Y159" t="str">
            <v>有</v>
          </cell>
          <cell r="Z159" t="str">
            <v>固定站</v>
          </cell>
          <cell r="AA159">
            <v>2023</v>
          </cell>
          <cell r="AB159">
            <v>8</v>
          </cell>
          <cell r="AC159">
            <v>5</v>
          </cell>
          <cell r="AD159" t="str">
            <v>Ⅳ</v>
          </cell>
          <cell r="AE159" t="str">
            <v>Ⅱ</v>
          </cell>
          <cell r="AF159" t="str">
            <v>Ⅲ</v>
          </cell>
          <cell r="AG159" t="str">
            <v>溶解氧</v>
          </cell>
          <cell r="AH159" t="str">
            <v>-</v>
          </cell>
          <cell r="AI159" t="str">
            <v>-</v>
          </cell>
          <cell r="AJ159" t="str">
            <v>溶解氧</v>
          </cell>
          <cell r="AK159" t="str">
            <v>溶解氧</v>
          </cell>
          <cell r="AL159" t="str">
            <v>溶解氧</v>
          </cell>
          <cell r="AM159" t="str">
            <v>2023-08-01</v>
          </cell>
          <cell r="AN159">
            <v>-1</v>
          </cell>
          <cell r="AO159">
            <v>22.2</v>
          </cell>
          <cell r="AP159">
            <v>-1</v>
          </cell>
          <cell r="AQ159">
            <v>-1</v>
          </cell>
          <cell r="AR159">
            <v>9.2</v>
          </cell>
          <cell r="AS159">
            <v>-1</v>
          </cell>
          <cell r="AT159">
            <v>-1</v>
          </cell>
          <cell r="AU159">
            <v>7</v>
          </cell>
          <cell r="AV159">
            <v>4.5</v>
          </cell>
          <cell r="AW159">
            <v>1.2</v>
          </cell>
          <cell r="AX159">
            <v>-1</v>
          </cell>
          <cell r="AY159">
            <v>-1</v>
          </cell>
          <cell r="AZ159">
            <v>0.02</v>
          </cell>
          <cell r="BA159">
            <v>0.005</v>
          </cell>
          <cell r="BB159">
            <v>0.89</v>
          </cell>
          <cell r="BC159">
            <v>-1</v>
          </cell>
          <cell r="BD159">
            <v>-1</v>
          </cell>
          <cell r="BE159">
            <v>-1</v>
          </cell>
          <cell r="BF159">
            <v>-1</v>
          </cell>
          <cell r="BG159">
            <v>-1</v>
          </cell>
          <cell r="BH159">
            <v>-1</v>
          </cell>
          <cell r="BI159">
            <v>-1</v>
          </cell>
          <cell r="BJ159">
            <v>-1</v>
          </cell>
          <cell r="BK159">
            <v>-1</v>
          </cell>
          <cell r="BL159">
            <v>-1</v>
          </cell>
          <cell r="BM159">
            <v>-1</v>
          </cell>
          <cell r="BN159">
            <v>-1</v>
          </cell>
          <cell r="BO159">
            <v>-1</v>
          </cell>
          <cell r="BP159">
            <v>-1</v>
          </cell>
          <cell r="BQ159">
            <v>-1</v>
          </cell>
          <cell r="BR159">
            <v>-1</v>
          </cell>
          <cell r="BS159">
            <v>2.7</v>
          </cell>
          <cell r="BT159">
            <v>-1</v>
          </cell>
          <cell r="BU159">
            <v>-1</v>
          </cell>
          <cell r="BV159">
            <v>-1</v>
          </cell>
          <cell r="BW159">
            <v>-1</v>
          </cell>
          <cell r="BX159">
            <v>-1</v>
          </cell>
          <cell r="BY159">
            <v>-1</v>
          </cell>
          <cell r="BZ159" t="str">
            <v/>
          </cell>
        </row>
        <row r="160">
          <cell r="B160" t="str">
            <v>丁埠大桥</v>
          </cell>
          <cell r="C160" t="str">
            <v>淮河流域</v>
          </cell>
          <cell r="D160" t="str">
            <v>安徽省</v>
          </cell>
          <cell r="E160" t="str">
            <v>六安市</v>
          </cell>
          <cell r="F160" t="str">
            <v>六安市</v>
          </cell>
          <cell r="G160" t="str">
            <v>金寨县</v>
          </cell>
          <cell r="H160" t="str">
            <v>安徽省</v>
          </cell>
          <cell r="I160" t="str">
            <v>六安市</v>
          </cell>
          <cell r="J160" t="str">
            <v>二级</v>
          </cell>
          <cell r="K160" t="str">
            <v>淮河水系</v>
          </cell>
          <cell r="L160" t="str">
            <v>河流</v>
          </cell>
          <cell r="M160" t="str">
            <v>竹根河</v>
          </cell>
          <cell r="N160">
            <v>14511130100</v>
          </cell>
          <cell r="O160" t="str">
            <v>史河</v>
          </cell>
        </row>
        <row r="160">
          <cell r="S160" t="str">
            <v/>
          </cell>
          <cell r="T160" t="str">
            <v>保留</v>
          </cell>
          <cell r="U160" t="str">
            <v>—</v>
          </cell>
          <cell r="V160">
            <v>115.6457</v>
          </cell>
          <cell r="W160">
            <v>31.4712</v>
          </cell>
          <cell r="X160" t="str">
            <v>十三五,十四五</v>
          </cell>
          <cell r="Y160" t="str">
            <v>有</v>
          </cell>
          <cell r="Z160" t="str">
            <v>固定站</v>
          </cell>
          <cell r="AA160">
            <v>2023</v>
          </cell>
          <cell r="AB160">
            <v>8</v>
          </cell>
          <cell r="AC160">
            <v>5</v>
          </cell>
          <cell r="AD160" t="str">
            <v>Ⅱ</v>
          </cell>
          <cell r="AE160" t="str">
            <v>Ⅱ</v>
          </cell>
          <cell r="AF160" t="str">
            <v>Ⅱ</v>
          </cell>
          <cell r="AG160" t="str">
            <v>-</v>
          </cell>
          <cell r="AH160" t="str">
            <v>-</v>
          </cell>
          <cell r="AI160" t="str">
            <v>-</v>
          </cell>
          <cell r="AJ160" t="str">
            <v>高锰酸盐指数、总磷</v>
          </cell>
          <cell r="AK160" t="str">
            <v>溶解氧、高锰酸盐指数、总磷</v>
          </cell>
          <cell r="AL160" t="str">
            <v>高锰酸盐指数、总磷</v>
          </cell>
          <cell r="AM160" t="str">
            <v>2023-08-01</v>
          </cell>
          <cell r="AN160">
            <v>-1</v>
          </cell>
          <cell r="AO160">
            <v>30.4</v>
          </cell>
          <cell r="AP160">
            <v>-1</v>
          </cell>
          <cell r="AQ160">
            <v>-1</v>
          </cell>
          <cell r="AR160">
            <v>10.3</v>
          </cell>
          <cell r="AS160">
            <v>-1</v>
          </cell>
          <cell r="AT160">
            <v>-1</v>
          </cell>
          <cell r="AU160">
            <v>7</v>
          </cell>
          <cell r="AV160">
            <v>7.8</v>
          </cell>
          <cell r="AW160">
            <v>2.8</v>
          </cell>
          <cell r="AX160">
            <v>-1</v>
          </cell>
          <cell r="AY160">
            <v>-1</v>
          </cell>
          <cell r="AZ160">
            <v>0.02</v>
          </cell>
          <cell r="BA160">
            <v>0.059</v>
          </cell>
          <cell r="BB160">
            <v>0.51</v>
          </cell>
          <cell r="BC160">
            <v>-1</v>
          </cell>
          <cell r="BD160">
            <v>-1</v>
          </cell>
          <cell r="BE160">
            <v>-1</v>
          </cell>
          <cell r="BF160">
            <v>-1</v>
          </cell>
          <cell r="BG160">
            <v>-1</v>
          </cell>
          <cell r="BH160">
            <v>-1</v>
          </cell>
          <cell r="BI160">
            <v>-1</v>
          </cell>
          <cell r="BJ160">
            <v>-1</v>
          </cell>
          <cell r="BK160">
            <v>-1</v>
          </cell>
          <cell r="BL160">
            <v>-1</v>
          </cell>
          <cell r="BM160">
            <v>-1</v>
          </cell>
          <cell r="BN160">
            <v>-1</v>
          </cell>
          <cell r="BO160">
            <v>-1</v>
          </cell>
          <cell r="BP160">
            <v>-1</v>
          </cell>
          <cell r="BQ160">
            <v>-1</v>
          </cell>
          <cell r="BR160">
            <v>-1</v>
          </cell>
          <cell r="BS160">
            <v>5.8</v>
          </cell>
          <cell r="BT160">
            <v>-1</v>
          </cell>
          <cell r="BU160">
            <v>-1</v>
          </cell>
          <cell r="BV160">
            <v>-1</v>
          </cell>
          <cell r="BW160">
            <v>-1</v>
          </cell>
          <cell r="BX160">
            <v>-1</v>
          </cell>
          <cell r="BY160">
            <v>-1</v>
          </cell>
          <cell r="BZ160" t="str">
            <v/>
          </cell>
        </row>
        <row r="161">
          <cell r="B161" t="str">
            <v>罗管闸</v>
          </cell>
          <cell r="C161" t="str">
            <v>淮河流域</v>
          </cell>
          <cell r="D161" t="str">
            <v>安徽省</v>
          </cell>
          <cell r="E161" t="str">
            <v>六安市</v>
          </cell>
          <cell r="F161" t="str">
            <v>六安市</v>
          </cell>
          <cell r="G161" t="str">
            <v>金安区</v>
          </cell>
          <cell r="H161" t="str">
            <v>安徽省</v>
          </cell>
          <cell r="I161" t="str">
            <v>六安市</v>
          </cell>
          <cell r="J161" t="str">
            <v>二级</v>
          </cell>
          <cell r="K161" t="str">
            <v>淮河水系</v>
          </cell>
          <cell r="L161" t="str">
            <v>河流</v>
          </cell>
          <cell r="M161" t="str">
            <v>淠河总干渠</v>
          </cell>
          <cell r="N161">
            <v>14511130076</v>
          </cell>
          <cell r="O161" t="str">
            <v>滁河干渠</v>
          </cell>
        </row>
        <row r="161">
          <cell r="S161" t="str">
            <v>淠河灌区总干渠六安、合肥饮用、农业用水区</v>
          </cell>
          <cell r="T161" t="str">
            <v>新增</v>
          </cell>
          <cell r="U161" t="str">
            <v>市界（六安市-合肥市）</v>
          </cell>
          <cell r="V161">
            <v>116.6238</v>
          </cell>
          <cell r="W161">
            <v>31.7833</v>
          </cell>
          <cell r="X161" t="str">
            <v>十四五</v>
          </cell>
          <cell r="Y161" t="str">
            <v>没有</v>
          </cell>
          <cell r="Z161" t="str">
            <v>-</v>
          </cell>
          <cell r="AA161">
            <v>2023</v>
          </cell>
          <cell r="AB161">
            <v>8</v>
          </cell>
          <cell r="AC161">
            <v>21</v>
          </cell>
          <cell r="AD161" t="str">
            <v>Ⅱ</v>
          </cell>
          <cell r="AE161" t="str">
            <v>Ⅱ</v>
          </cell>
          <cell r="AF161" t="str">
            <v>Ⅱ</v>
          </cell>
          <cell r="AG161" t="str">
            <v>-</v>
          </cell>
          <cell r="AH161" t="str">
            <v>-</v>
          </cell>
          <cell r="AI161" t="str">
            <v>-</v>
          </cell>
          <cell r="AJ161" t="str">
            <v>溶解氧、高锰酸盐指数、氨氮、总磷</v>
          </cell>
          <cell r="AK161" t="str">
            <v>溶解氧、高锰酸盐指数、氨氮、总磷</v>
          </cell>
          <cell r="AL161" t="str">
            <v>溶解氧、高锰酸盐指数、总磷</v>
          </cell>
          <cell r="AM161" t="str">
            <v>2023-08-01</v>
          </cell>
          <cell r="AN161">
            <v>-1</v>
          </cell>
          <cell r="AO161">
            <v>-1</v>
          </cell>
          <cell r="AP161">
            <v>-1</v>
          </cell>
          <cell r="AQ161">
            <v>-1</v>
          </cell>
          <cell r="AR161">
            <v>-1</v>
          </cell>
          <cell r="AS161">
            <v>-1</v>
          </cell>
          <cell r="AT161">
            <v>-1</v>
          </cell>
          <cell r="AU161">
            <v>7</v>
          </cell>
          <cell r="AV161">
            <v>6.6</v>
          </cell>
          <cell r="AW161">
            <v>2.7</v>
          </cell>
          <cell r="AX161">
            <v>10.5</v>
          </cell>
          <cell r="AY161">
            <v>1.8</v>
          </cell>
          <cell r="AZ161">
            <v>0.2</v>
          </cell>
          <cell r="BA161">
            <v>0.035</v>
          </cell>
          <cell r="BB161">
            <v>-1</v>
          </cell>
          <cell r="BC161">
            <v>0.0005</v>
          </cell>
          <cell r="BD161">
            <v>0.025</v>
          </cell>
          <cell r="BE161">
            <v>0.131</v>
          </cell>
          <cell r="BF161">
            <v>0.0002</v>
          </cell>
          <cell r="BG161">
            <v>0.0005</v>
          </cell>
          <cell r="BH161">
            <v>2e-5</v>
          </cell>
          <cell r="BI161">
            <v>5e-5</v>
          </cell>
          <cell r="BJ161">
            <v>0.002</v>
          </cell>
          <cell r="BK161">
            <v>0.001</v>
          </cell>
          <cell r="BL161">
            <v>0.002</v>
          </cell>
          <cell r="BM161">
            <v>0.0002</v>
          </cell>
          <cell r="BN161">
            <v>0.005</v>
          </cell>
          <cell r="BO161">
            <v>0.02</v>
          </cell>
          <cell r="BP161">
            <v>0.005</v>
          </cell>
          <cell r="BQ161">
            <v>-1</v>
          </cell>
          <cell r="BR161">
            <v>-1</v>
          </cell>
          <cell r="BS161">
            <v>-1</v>
          </cell>
          <cell r="BT161">
            <v>-1</v>
          </cell>
          <cell r="BU161">
            <v>-1</v>
          </cell>
          <cell r="BV161">
            <v>-1</v>
          </cell>
          <cell r="BW161">
            <v>-1</v>
          </cell>
          <cell r="BX161">
            <v>-1</v>
          </cell>
          <cell r="BY161">
            <v>-1</v>
          </cell>
          <cell r="BZ161" t="str">
            <v/>
          </cell>
        </row>
        <row r="162">
          <cell r="B162" t="str">
            <v>将军宕大桥</v>
          </cell>
          <cell r="C162" t="str">
            <v>巢湖流域</v>
          </cell>
          <cell r="D162" t="str">
            <v>安徽省</v>
          </cell>
          <cell r="E162" t="str">
            <v>六安市</v>
          </cell>
          <cell r="F162" t="str">
            <v>六安市</v>
          </cell>
          <cell r="G162" t="str">
            <v>舒城县</v>
          </cell>
          <cell r="H162" t="str">
            <v>安徽省</v>
          </cell>
          <cell r="I162" t="str">
            <v>六安市</v>
          </cell>
          <cell r="J162" t="str">
            <v>入湖河流</v>
          </cell>
          <cell r="K162" t="str">
            <v>巢湖水系</v>
          </cell>
          <cell r="L162" t="str">
            <v>河流</v>
          </cell>
          <cell r="M162" t="str">
            <v>杭埠河</v>
          </cell>
          <cell r="N162">
            <v>14510320009</v>
          </cell>
          <cell r="O162" t="str">
            <v>巢湖</v>
          </cell>
        </row>
        <row r="162">
          <cell r="S162" t="str">
            <v/>
          </cell>
          <cell r="T162" t="str">
            <v>新增</v>
          </cell>
          <cell r="U162" t="str">
            <v>市界（六安市-合肥市）</v>
          </cell>
          <cell r="V162">
            <v>117.1326</v>
          </cell>
          <cell r="W162">
            <v>31.4829</v>
          </cell>
          <cell r="X162" t="str">
            <v>十四五</v>
          </cell>
          <cell r="Y162" t="str">
            <v>没有</v>
          </cell>
          <cell r="Z162" t="str">
            <v>-</v>
          </cell>
          <cell r="AA162">
            <v>2023</v>
          </cell>
          <cell r="AB162">
            <v>8</v>
          </cell>
          <cell r="AC162">
            <v>21</v>
          </cell>
          <cell r="AD162" t="str">
            <v>Ⅲ</v>
          </cell>
          <cell r="AE162" t="str">
            <v>Ⅲ</v>
          </cell>
          <cell r="AF162" t="str">
            <v>Ⅲ</v>
          </cell>
          <cell r="AG162" t="str">
            <v>-</v>
          </cell>
          <cell r="AH162" t="str">
            <v>-</v>
          </cell>
          <cell r="AI162" t="str">
            <v>-</v>
          </cell>
          <cell r="AJ162" t="str">
            <v>溶解氧、五日生化需氧量</v>
          </cell>
          <cell r="AK162" t="str">
            <v>溶解氧、五日生化需氧量</v>
          </cell>
          <cell r="AL162" t="str">
            <v>溶解氧、化学需氧量</v>
          </cell>
          <cell r="AM162" t="str">
            <v>2023-08-01</v>
          </cell>
          <cell r="AN162">
            <v>-1</v>
          </cell>
          <cell r="AO162">
            <v>-1</v>
          </cell>
          <cell r="AP162">
            <v>-1</v>
          </cell>
          <cell r="AQ162">
            <v>-1</v>
          </cell>
          <cell r="AR162">
            <v>-1</v>
          </cell>
          <cell r="AS162">
            <v>-1</v>
          </cell>
          <cell r="AT162">
            <v>-1</v>
          </cell>
          <cell r="AU162">
            <v>7</v>
          </cell>
          <cell r="AV162">
            <v>5</v>
          </cell>
          <cell r="AW162">
            <v>4</v>
          </cell>
          <cell r="AX162">
            <v>14</v>
          </cell>
          <cell r="AY162">
            <v>3.4</v>
          </cell>
          <cell r="AZ162">
            <v>0.44</v>
          </cell>
          <cell r="BA162">
            <v>0.055</v>
          </cell>
          <cell r="BB162">
            <v>-1</v>
          </cell>
          <cell r="BC162">
            <v>0.003</v>
          </cell>
          <cell r="BD162">
            <v>0.002</v>
          </cell>
          <cell r="BE162">
            <v>0.33</v>
          </cell>
          <cell r="BF162">
            <v>0.0002</v>
          </cell>
          <cell r="BG162">
            <v>0.001</v>
          </cell>
          <cell r="BH162">
            <v>2e-5</v>
          </cell>
          <cell r="BI162">
            <v>5e-5</v>
          </cell>
          <cell r="BJ162">
            <v>0.002</v>
          </cell>
          <cell r="BK162">
            <v>0.001</v>
          </cell>
          <cell r="BL162">
            <v>0.002</v>
          </cell>
          <cell r="BM162">
            <v>0.0012</v>
          </cell>
          <cell r="BN162">
            <v>0.005</v>
          </cell>
          <cell r="BO162">
            <v>0.02</v>
          </cell>
          <cell r="BP162">
            <v>0.016</v>
          </cell>
          <cell r="BQ162">
            <v>-1</v>
          </cell>
          <cell r="BR162">
            <v>-1</v>
          </cell>
          <cell r="BS162">
            <v>-1</v>
          </cell>
          <cell r="BT162">
            <v>-1</v>
          </cell>
          <cell r="BU162">
            <v>-1</v>
          </cell>
          <cell r="BV162">
            <v>-1</v>
          </cell>
          <cell r="BW162">
            <v>-1</v>
          </cell>
          <cell r="BX162">
            <v>-1</v>
          </cell>
          <cell r="BY162">
            <v>-1</v>
          </cell>
          <cell r="BZ162" t="str">
            <v/>
          </cell>
        </row>
        <row r="163">
          <cell r="B163" t="str">
            <v>双河镇出境</v>
          </cell>
          <cell r="C163" t="str">
            <v>巢湖流域</v>
          </cell>
          <cell r="D163" t="str">
            <v>安徽省</v>
          </cell>
          <cell r="E163" t="str">
            <v>六安市</v>
          </cell>
          <cell r="F163" t="str">
            <v>六安市</v>
          </cell>
          <cell r="G163" t="str">
            <v>金安区</v>
          </cell>
          <cell r="H163" t="str">
            <v>安徽省</v>
          </cell>
          <cell r="I163" t="str">
            <v>六安市</v>
          </cell>
          <cell r="J163" t="str">
            <v>一级</v>
          </cell>
          <cell r="K163" t="str">
            <v>巢湖水系</v>
          </cell>
          <cell r="L163" t="str">
            <v>河流</v>
          </cell>
          <cell r="M163" t="str">
            <v>丰乐河</v>
          </cell>
          <cell r="N163">
            <v>14510320001</v>
          </cell>
          <cell r="O163" t="str">
            <v>杭埠河</v>
          </cell>
        </row>
        <row r="163">
          <cell r="S163" t="str">
            <v/>
          </cell>
          <cell r="T163" t="str">
            <v>新增</v>
          </cell>
          <cell r="U163" t="str">
            <v>市界（六安市-合肥市）</v>
          </cell>
          <cell r="V163">
            <v>116.8308</v>
          </cell>
          <cell r="W163">
            <v>31.5246</v>
          </cell>
          <cell r="X163" t="str">
            <v>十四五</v>
          </cell>
          <cell r="Y163" t="str">
            <v>没有</v>
          </cell>
          <cell r="Z163" t="str">
            <v>-</v>
          </cell>
          <cell r="AA163">
            <v>2023</v>
          </cell>
          <cell r="AB163">
            <v>8</v>
          </cell>
          <cell r="AC163">
            <v>21</v>
          </cell>
          <cell r="AD163" t="str">
            <v>Ⅲ</v>
          </cell>
          <cell r="AE163" t="str">
            <v>Ⅲ</v>
          </cell>
          <cell r="AF163" t="str">
            <v>Ⅱ</v>
          </cell>
          <cell r="AG163" t="str">
            <v>-</v>
          </cell>
          <cell r="AH163" t="str">
            <v>-</v>
          </cell>
          <cell r="AI163" t="str">
            <v>-</v>
          </cell>
          <cell r="AJ163" t="str">
            <v>五日生化需氧量、化学需氧量、高锰酸盐指数</v>
          </cell>
          <cell r="AK163" t="str">
            <v>五日生化需氧量、化学需氧量、高锰酸盐指数</v>
          </cell>
          <cell r="AL163" t="str">
            <v>溶解氧、高锰酸盐指数、总磷</v>
          </cell>
          <cell r="AM163" t="str">
            <v>2023-08-01</v>
          </cell>
          <cell r="AN163">
            <v>-1</v>
          </cell>
          <cell r="AO163">
            <v>-1</v>
          </cell>
          <cell r="AP163">
            <v>-1</v>
          </cell>
          <cell r="AQ163">
            <v>-1</v>
          </cell>
          <cell r="AR163">
            <v>-1</v>
          </cell>
          <cell r="AS163">
            <v>-1</v>
          </cell>
          <cell r="AT163">
            <v>-1</v>
          </cell>
          <cell r="AU163">
            <v>8</v>
          </cell>
          <cell r="AV163">
            <v>6.3</v>
          </cell>
          <cell r="AW163">
            <v>4.6</v>
          </cell>
          <cell r="AX163">
            <v>17</v>
          </cell>
          <cell r="AY163">
            <v>3.7</v>
          </cell>
          <cell r="AZ163">
            <v>0.22</v>
          </cell>
          <cell r="BA163">
            <v>0.08</v>
          </cell>
          <cell r="BB163">
            <v>-1</v>
          </cell>
          <cell r="BC163">
            <v>0.003</v>
          </cell>
          <cell r="BD163">
            <v>0.002</v>
          </cell>
          <cell r="BE163">
            <v>0.44</v>
          </cell>
          <cell r="BF163">
            <v>0.0002</v>
          </cell>
          <cell r="BG163">
            <v>0.0012</v>
          </cell>
          <cell r="BH163">
            <v>2e-5</v>
          </cell>
          <cell r="BI163">
            <v>5e-5</v>
          </cell>
          <cell r="BJ163">
            <v>0.002</v>
          </cell>
          <cell r="BK163">
            <v>0.001</v>
          </cell>
          <cell r="BL163">
            <v>0.002</v>
          </cell>
          <cell r="BM163">
            <v>0.0016</v>
          </cell>
          <cell r="BN163">
            <v>0.005</v>
          </cell>
          <cell r="BO163">
            <v>0.02</v>
          </cell>
          <cell r="BP163">
            <v>0.051</v>
          </cell>
          <cell r="BQ163">
            <v>-1</v>
          </cell>
          <cell r="BR163">
            <v>-1</v>
          </cell>
          <cell r="BS163">
            <v>-1</v>
          </cell>
          <cell r="BT163">
            <v>-1</v>
          </cell>
          <cell r="BU163">
            <v>-1</v>
          </cell>
          <cell r="BV163">
            <v>-1</v>
          </cell>
          <cell r="BW163">
            <v>-1</v>
          </cell>
          <cell r="BX163">
            <v>-1</v>
          </cell>
          <cell r="BY163">
            <v>-1</v>
          </cell>
          <cell r="BZ163" t="str">
            <v/>
          </cell>
        </row>
        <row r="164">
          <cell r="B164" t="str">
            <v>梅山水库出水口</v>
          </cell>
          <cell r="C164" t="str">
            <v>淮河流域</v>
          </cell>
          <cell r="D164" t="str">
            <v>安徽省</v>
          </cell>
          <cell r="E164" t="str">
            <v>六安市</v>
          </cell>
          <cell r="F164" t="str">
            <v>六安市</v>
          </cell>
          <cell r="G164" t="str">
            <v>金寨县</v>
          </cell>
          <cell r="H164" t="str">
            <v>安徽省</v>
          </cell>
          <cell r="I164" t="str">
            <v>六安市</v>
          </cell>
          <cell r="J164" t="str">
            <v>一级</v>
          </cell>
          <cell r="K164" t="str">
            <v>淮河水系</v>
          </cell>
          <cell r="L164" t="str">
            <v>河流</v>
          </cell>
          <cell r="M164" t="str">
            <v>史河</v>
          </cell>
          <cell r="N164">
            <v>14511130024</v>
          </cell>
          <cell r="O164" t="str">
            <v>淮河</v>
          </cell>
        </row>
        <row r="164">
          <cell r="S164" t="str">
            <v>史河金寨工业、农业用水区</v>
          </cell>
          <cell r="T164" t="str">
            <v>新增</v>
          </cell>
          <cell r="U164" t="str">
            <v>—</v>
          </cell>
          <cell r="V164">
            <v>115.8798</v>
          </cell>
          <cell r="W164">
            <v>31.673</v>
          </cell>
          <cell r="X164" t="str">
            <v>十四五</v>
          </cell>
          <cell r="Y164" t="str">
            <v>没有</v>
          </cell>
          <cell r="Z164" t="str">
            <v>-</v>
          </cell>
          <cell r="AA164">
            <v>2023</v>
          </cell>
          <cell r="AB164">
            <v>8</v>
          </cell>
          <cell r="AC164">
            <v>6</v>
          </cell>
          <cell r="AD164" t="str">
            <v>Ⅱ</v>
          </cell>
          <cell r="AE164" t="str">
            <v>Ⅱ</v>
          </cell>
          <cell r="AF164" t="str">
            <v>Ⅳ</v>
          </cell>
          <cell r="AG164" t="str">
            <v>-</v>
          </cell>
          <cell r="AH164" t="str">
            <v>-</v>
          </cell>
          <cell r="AI164" t="str">
            <v>溶解氧</v>
          </cell>
          <cell r="AJ164" t="str">
            <v>高锰酸盐指数、氨氮</v>
          </cell>
          <cell r="AK164" t="str">
            <v>溶解氧、高锰酸盐指数</v>
          </cell>
          <cell r="AL164" t="str">
            <v>溶解氧</v>
          </cell>
          <cell r="AM164" t="str">
            <v>2023-08-17</v>
          </cell>
          <cell r="AN164">
            <v>-1</v>
          </cell>
          <cell r="AO164">
            <v>23.7</v>
          </cell>
          <cell r="AP164">
            <v>-1</v>
          </cell>
          <cell r="AQ164">
            <v>-1</v>
          </cell>
          <cell r="AR164">
            <v>10.1</v>
          </cell>
          <cell r="AS164">
            <v>-1</v>
          </cell>
          <cell r="AT164">
            <v>-1</v>
          </cell>
          <cell r="AU164">
            <v>7</v>
          </cell>
          <cell r="AV164">
            <v>8</v>
          </cell>
          <cell r="AW164">
            <v>3.2</v>
          </cell>
          <cell r="AX164">
            <v>6</v>
          </cell>
          <cell r="AY164">
            <v>-1</v>
          </cell>
          <cell r="AZ164">
            <v>0.26</v>
          </cell>
          <cell r="BA164">
            <v>0.017</v>
          </cell>
          <cell r="BB164">
            <v>1.66</v>
          </cell>
          <cell r="BC164">
            <v>-1</v>
          </cell>
          <cell r="BD164">
            <v>-1</v>
          </cell>
          <cell r="BE164">
            <v>-1</v>
          </cell>
          <cell r="BF164">
            <v>-1</v>
          </cell>
          <cell r="BG164">
            <v>-1</v>
          </cell>
          <cell r="BH164">
            <v>-1</v>
          </cell>
          <cell r="BI164">
            <v>-1</v>
          </cell>
          <cell r="BJ164">
            <v>-1</v>
          </cell>
          <cell r="BK164">
            <v>-1</v>
          </cell>
          <cell r="BL164">
            <v>-1</v>
          </cell>
          <cell r="BM164">
            <v>-1</v>
          </cell>
          <cell r="BN164">
            <v>-1</v>
          </cell>
          <cell r="BO164">
            <v>-1</v>
          </cell>
          <cell r="BP164">
            <v>-1</v>
          </cell>
          <cell r="BQ164">
            <v>-1</v>
          </cell>
          <cell r="BR164">
            <v>-1</v>
          </cell>
          <cell r="BS164">
            <v>6.3</v>
          </cell>
          <cell r="BT164">
            <v>-1</v>
          </cell>
          <cell r="BU164">
            <v>-1</v>
          </cell>
          <cell r="BV164">
            <v>-1</v>
          </cell>
          <cell r="BW164">
            <v>-1</v>
          </cell>
          <cell r="BX164">
            <v>-1</v>
          </cell>
          <cell r="BY164">
            <v>-1</v>
          </cell>
          <cell r="BZ164" t="str">
            <v/>
          </cell>
        </row>
        <row r="165">
          <cell r="B165" t="str">
            <v>鸡冠石</v>
          </cell>
          <cell r="C165" t="str">
            <v>淮河流域</v>
          </cell>
          <cell r="D165" t="str">
            <v>安徽省</v>
          </cell>
          <cell r="E165" t="str">
            <v>六安市</v>
          </cell>
          <cell r="F165" t="str">
            <v>六安市</v>
          </cell>
          <cell r="G165" t="str">
            <v>金寨县</v>
          </cell>
          <cell r="H165" t="str">
            <v>安徽省</v>
          </cell>
          <cell r="I165" t="str">
            <v>六安市</v>
          </cell>
          <cell r="J165" t="str">
            <v>水库</v>
          </cell>
          <cell r="K165" t="str">
            <v>淮河水系</v>
          </cell>
          <cell r="L165" t="str">
            <v>湖库</v>
          </cell>
          <cell r="M165" t="str">
            <v>梅山水库</v>
          </cell>
          <cell r="N165">
            <v>14511130054</v>
          </cell>
          <cell r="O165" t="str">
            <v>-</v>
          </cell>
        </row>
        <row r="165">
          <cell r="S165" t="str">
            <v>梅山水库金寨史河源头自然保护区</v>
          </cell>
          <cell r="T165" t="str">
            <v>新增</v>
          </cell>
          <cell r="U165" t="str">
            <v>—</v>
          </cell>
          <cell r="V165">
            <v>115.8486</v>
          </cell>
          <cell r="W165">
            <v>31.6548</v>
          </cell>
          <cell r="X165" t="str">
            <v>十四五</v>
          </cell>
          <cell r="Y165" t="str">
            <v>没有</v>
          </cell>
          <cell r="Z165" t="str">
            <v>-</v>
          </cell>
          <cell r="AA165">
            <v>2023</v>
          </cell>
          <cell r="AB165">
            <v>8</v>
          </cell>
          <cell r="AC165">
            <v>6</v>
          </cell>
          <cell r="AD165" t="str">
            <v>Ⅱ</v>
          </cell>
          <cell r="AE165" t="str">
            <v>Ⅱ</v>
          </cell>
          <cell r="AF165" t="str">
            <v>Ⅱ</v>
          </cell>
          <cell r="AG165" t="str">
            <v>-</v>
          </cell>
          <cell r="AH165" t="str">
            <v>-</v>
          </cell>
          <cell r="AI165" t="str">
            <v>-</v>
          </cell>
          <cell r="AJ165" t="str">
            <v>高锰酸盐指数、氨氮</v>
          </cell>
          <cell r="AK165" t="str">
            <v>高锰酸盐指数、氨氮、总磷</v>
          </cell>
          <cell r="AL165" t="str">
            <v>高锰酸盐指数、总磷</v>
          </cell>
          <cell r="AM165" t="str">
            <v>2023-08-16</v>
          </cell>
          <cell r="AN165">
            <v>-1</v>
          </cell>
          <cell r="AO165">
            <v>31.2</v>
          </cell>
          <cell r="AP165">
            <v>-1</v>
          </cell>
          <cell r="AQ165">
            <v>-1</v>
          </cell>
          <cell r="AR165">
            <v>10.4</v>
          </cell>
          <cell r="AS165">
            <v>75</v>
          </cell>
          <cell r="AT165">
            <v>0.004</v>
          </cell>
          <cell r="AU165">
            <v>8</v>
          </cell>
          <cell r="AV165">
            <v>9.2</v>
          </cell>
          <cell r="AW165">
            <v>3.3</v>
          </cell>
          <cell r="AX165">
            <v>5</v>
          </cell>
          <cell r="AY165">
            <v>-1</v>
          </cell>
          <cell r="AZ165">
            <v>0.41</v>
          </cell>
          <cell r="BA165">
            <v>0.005</v>
          </cell>
          <cell r="BB165">
            <v>1.22</v>
          </cell>
          <cell r="BC165">
            <v>-1</v>
          </cell>
          <cell r="BD165">
            <v>-1</v>
          </cell>
          <cell r="BE165">
            <v>-1</v>
          </cell>
          <cell r="BF165">
            <v>-1</v>
          </cell>
          <cell r="BG165">
            <v>-1</v>
          </cell>
          <cell r="BH165">
            <v>-1</v>
          </cell>
          <cell r="BI165">
            <v>-1</v>
          </cell>
          <cell r="BJ165">
            <v>-1</v>
          </cell>
          <cell r="BK165">
            <v>-1</v>
          </cell>
          <cell r="BL165">
            <v>-1</v>
          </cell>
          <cell r="BM165">
            <v>-1</v>
          </cell>
          <cell r="BN165">
            <v>-1</v>
          </cell>
          <cell r="BO165">
            <v>-1</v>
          </cell>
          <cell r="BP165">
            <v>-1</v>
          </cell>
          <cell r="BQ165">
            <v>-1</v>
          </cell>
          <cell r="BR165">
            <v>-1</v>
          </cell>
          <cell r="BS165">
            <v>10.4</v>
          </cell>
          <cell r="BT165">
            <v>-1</v>
          </cell>
          <cell r="BU165">
            <v>-1</v>
          </cell>
          <cell r="BV165">
            <v>-1</v>
          </cell>
          <cell r="BW165">
            <v>-1</v>
          </cell>
          <cell r="BX165">
            <v>-1</v>
          </cell>
          <cell r="BY165">
            <v>-1</v>
          </cell>
          <cell r="BZ165" t="str">
            <v/>
          </cell>
        </row>
        <row r="166">
          <cell r="B166" t="str">
            <v>城东湖二水厂取水口</v>
          </cell>
          <cell r="C166" t="str">
            <v>淮河流域</v>
          </cell>
          <cell r="D166" t="str">
            <v>安徽省</v>
          </cell>
          <cell r="E166" t="str">
            <v>六安市</v>
          </cell>
          <cell r="F166" t="str">
            <v>六安市</v>
          </cell>
          <cell r="G166" t="str">
            <v>霍邱县、金寨县、叶集区、裕安区</v>
          </cell>
          <cell r="H166" t="str">
            <v>安徽省</v>
          </cell>
          <cell r="I166" t="str">
            <v>六安市</v>
          </cell>
          <cell r="J166" t="str">
            <v>湖泊</v>
          </cell>
          <cell r="K166" t="str">
            <v>淮河水系</v>
          </cell>
          <cell r="L166" t="str">
            <v>湖库</v>
          </cell>
          <cell r="M166" t="str">
            <v>城东湖</v>
          </cell>
          <cell r="N166">
            <v>14511130029</v>
          </cell>
          <cell r="O166" t="str">
            <v>-</v>
          </cell>
        </row>
        <row r="166">
          <cell r="S166" t="str">
            <v>汲河霍邱农业用水区/城东湖霍邱自然保护区</v>
          </cell>
          <cell r="T166" t="str">
            <v>新增</v>
          </cell>
          <cell r="U166" t="str">
            <v>—</v>
          </cell>
          <cell r="V166">
            <v>116.3178</v>
          </cell>
          <cell r="W166">
            <v>32.2911</v>
          </cell>
          <cell r="X166" t="str">
            <v>十四五</v>
          </cell>
          <cell r="Y166" t="str">
            <v>没有</v>
          </cell>
          <cell r="Z166" t="str">
            <v>-</v>
          </cell>
          <cell r="AA166">
            <v>2023</v>
          </cell>
          <cell r="AB166">
            <v>8</v>
          </cell>
          <cell r="AC166">
            <v>6</v>
          </cell>
          <cell r="AD166" t="str">
            <v>Ⅲ</v>
          </cell>
          <cell r="AE166" t="str">
            <v>Ⅲ</v>
          </cell>
          <cell r="AF166" t="str">
            <v>Ⅴ</v>
          </cell>
          <cell r="AG166" t="str">
            <v>-</v>
          </cell>
          <cell r="AH166" t="str">
            <v>-</v>
          </cell>
          <cell r="AI166" t="str">
            <v>总磷（1.7）</v>
          </cell>
          <cell r="AJ166" t="str">
            <v>化学需氧量、高锰酸盐指数、氨氮</v>
          </cell>
          <cell r="AK166" t="str">
            <v>化学需氧量、高锰酸盐指数、总磷</v>
          </cell>
          <cell r="AL166" t="str">
            <v>总磷</v>
          </cell>
          <cell r="AM166" t="str">
            <v>2023-08-01</v>
          </cell>
          <cell r="AN166">
            <v>-1</v>
          </cell>
          <cell r="AO166">
            <v>34.2</v>
          </cell>
          <cell r="AP166">
            <v>-1</v>
          </cell>
          <cell r="AQ166">
            <v>-1</v>
          </cell>
          <cell r="AR166">
            <v>41.4</v>
          </cell>
          <cell r="AS166">
            <v>19</v>
          </cell>
          <cell r="AT166">
            <v>0.003</v>
          </cell>
          <cell r="AU166">
            <v>8</v>
          </cell>
          <cell r="AV166">
            <v>7.7</v>
          </cell>
          <cell r="AW166">
            <v>5</v>
          </cell>
          <cell r="AX166">
            <v>19</v>
          </cell>
          <cell r="AY166">
            <v>-1</v>
          </cell>
          <cell r="AZ166">
            <v>0.53</v>
          </cell>
          <cell r="BA166">
            <v>0.02</v>
          </cell>
          <cell r="BB166">
            <v>1.02</v>
          </cell>
          <cell r="BC166">
            <v>-1</v>
          </cell>
          <cell r="BD166">
            <v>-1</v>
          </cell>
          <cell r="BE166">
            <v>-1</v>
          </cell>
          <cell r="BF166">
            <v>-1</v>
          </cell>
          <cell r="BG166">
            <v>-1</v>
          </cell>
          <cell r="BH166">
            <v>-1</v>
          </cell>
          <cell r="BI166">
            <v>-1</v>
          </cell>
          <cell r="BJ166">
            <v>-1</v>
          </cell>
          <cell r="BK166">
            <v>-1</v>
          </cell>
          <cell r="BL166">
            <v>-1</v>
          </cell>
          <cell r="BM166">
            <v>-1</v>
          </cell>
          <cell r="BN166">
            <v>-1</v>
          </cell>
          <cell r="BO166">
            <v>-1</v>
          </cell>
          <cell r="BP166">
            <v>-1</v>
          </cell>
          <cell r="BQ166">
            <v>-1</v>
          </cell>
          <cell r="BR166">
            <v>-1</v>
          </cell>
          <cell r="BS166">
            <v>54.4</v>
          </cell>
          <cell r="BT166">
            <v>-1</v>
          </cell>
          <cell r="BU166">
            <v>-1</v>
          </cell>
          <cell r="BV166">
            <v>-1</v>
          </cell>
          <cell r="BW166">
            <v>-1</v>
          </cell>
          <cell r="BX166">
            <v>-1</v>
          </cell>
          <cell r="BY166">
            <v>-1</v>
          </cell>
          <cell r="BZ166" t="str">
            <v/>
          </cell>
        </row>
        <row r="167">
          <cell r="B167" t="str">
            <v>淠东干渠六淮界</v>
          </cell>
          <cell r="C167" t="str">
            <v>淮河流域</v>
          </cell>
          <cell r="D167" t="str">
            <v>安徽省</v>
          </cell>
          <cell r="E167" t="str">
            <v>六安市</v>
          </cell>
          <cell r="F167" t="str">
            <v>六安市</v>
          </cell>
          <cell r="G167" t="str">
            <v>金安区</v>
          </cell>
          <cell r="H167" t="str">
            <v>安徽省</v>
          </cell>
          <cell r="I167" t="str">
            <v>六安市</v>
          </cell>
          <cell r="J167" t="str">
            <v>—</v>
          </cell>
          <cell r="K167" t="str">
            <v>淮河水系</v>
          </cell>
          <cell r="L167" t="str">
            <v>河流</v>
          </cell>
          <cell r="M167" t="str">
            <v>淠东干渠</v>
          </cell>
          <cell r="N167">
            <v>14511130073</v>
          </cell>
          <cell r="O167" t="str">
            <v>安丰塘</v>
          </cell>
        </row>
        <row r="167">
          <cell r="S167" t="str">
            <v>淠东干渠金安、寿县农业用水区</v>
          </cell>
          <cell r="T167" t="str">
            <v>新增</v>
          </cell>
          <cell r="U167" t="str">
            <v>市界（六安市-淮南市）</v>
          </cell>
          <cell r="V167">
            <v>116.646</v>
          </cell>
          <cell r="W167">
            <v>31.9987</v>
          </cell>
          <cell r="X167" t="str">
            <v>十四五</v>
          </cell>
          <cell r="Y167" t="str">
            <v>没有</v>
          </cell>
          <cell r="Z167" t="str">
            <v>-</v>
          </cell>
          <cell r="AA167">
            <v>2023</v>
          </cell>
          <cell r="AB167">
            <v>8</v>
          </cell>
          <cell r="AC167">
            <v>7</v>
          </cell>
          <cell r="AD167" t="str">
            <v>Ⅲ</v>
          </cell>
          <cell r="AE167" t="str">
            <v>Ⅲ</v>
          </cell>
          <cell r="AF167" t="str">
            <v>Ⅱ</v>
          </cell>
          <cell r="AG167" t="str">
            <v>-</v>
          </cell>
          <cell r="AH167" t="str">
            <v>-</v>
          </cell>
          <cell r="AI167" t="str">
            <v>-</v>
          </cell>
          <cell r="AJ167" t="str">
            <v>溶解氧</v>
          </cell>
          <cell r="AK167" t="str">
            <v>溶解氧、五日生化需氧量、化学需氧量、高锰酸盐指数、氨氮</v>
          </cell>
          <cell r="AL167" t="str">
            <v>溶解氧、高锰酸盐指数、氨氮、总磷</v>
          </cell>
          <cell r="AM167" t="str">
            <v>2023-08-16</v>
          </cell>
          <cell r="AN167">
            <v>-1</v>
          </cell>
          <cell r="AO167">
            <v>29.9</v>
          </cell>
          <cell r="AP167">
            <v>-1</v>
          </cell>
          <cell r="AQ167">
            <v>-1</v>
          </cell>
          <cell r="AR167">
            <v>12.5</v>
          </cell>
          <cell r="AS167">
            <v>-1</v>
          </cell>
          <cell r="AT167">
            <v>-1</v>
          </cell>
          <cell r="AU167">
            <v>7</v>
          </cell>
          <cell r="AV167">
            <v>5.7</v>
          </cell>
          <cell r="AW167">
            <v>2.4</v>
          </cell>
          <cell r="AX167">
            <v>7.5</v>
          </cell>
          <cell r="AY167">
            <v>1.7</v>
          </cell>
          <cell r="AZ167">
            <v>0.16</v>
          </cell>
          <cell r="BA167">
            <v>0.04</v>
          </cell>
          <cell r="BB167">
            <v>1.24</v>
          </cell>
          <cell r="BC167">
            <v>-1</v>
          </cell>
          <cell r="BD167">
            <v>-1</v>
          </cell>
          <cell r="BE167">
            <v>-1</v>
          </cell>
          <cell r="BF167">
            <v>-1</v>
          </cell>
          <cell r="BG167">
            <v>-1</v>
          </cell>
          <cell r="BH167">
            <v>-1</v>
          </cell>
          <cell r="BI167">
            <v>-1</v>
          </cell>
          <cell r="BJ167">
            <v>-1</v>
          </cell>
          <cell r="BK167">
            <v>-1</v>
          </cell>
          <cell r="BL167">
            <v>-1</v>
          </cell>
          <cell r="BM167">
            <v>-1</v>
          </cell>
          <cell r="BN167">
            <v>-1</v>
          </cell>
          <cell r="BO167">
            <v>-1</v>
          </cell>
          <cell r="BP167">
            <v>-1</v>
          </cell>
          <cell r="BQ167">
            <v>-1</v>
          </cell>
          <cell r="BR167">
            <v>-1</v>
          </cell>
          <cell r="BS167">
            <v>44.3</v>
          </cell>
          <cell r="BT167">
            <v>-1</v>
          </cell>
          <cell r="BU167">
            <v>-1</v>
          </cell>
          <cell r="BV167">
            <v>-1</v>
          </cell>
          <cell r="BW167">
            <v>-1</v>
          </cell>
          <cell r="BX167">
            <v>-1</v>
          </cell>
          <cell r="BY167">
            <v>-1</v>
          </cell>
          <cell r="BZ167" t="str">
            <v/>
          </cell>
        </row>
        <row r="168">
          <cell r="B168" t="str">
            <v>红石嘴闸下</v>
          </cell>
          <cell r="C168" t="str">
            <v>淮河流域</v>
          </cell>
          <cell r="D168" t="str">
            <v>安徽省</v>
          </cell>
          <cell r="E168" t="str">
            <v>六安市</v>
          </cell>
          <cell r="F168" t="str">
            <v>六安市</v>
          </cell>
          <cell r="G168" t="str">
            <v>金寨县</v>
          </cell>
          <cell r="H168" t="str">
            <v>安徽省</v>
          </cell>
          <cell r="I168" t="str">
            <v>六安市</v>
          </cell>
          <cell r="J168" t="str">
            <v>—</v>
          </cell>
          <cell r="K168" t="str">
            <v>淮河水系</v>
          </cell>
          <cell r="L168" t="str">
            <v>河流</v>
          </cell>
          <cell r="M168" t="str">
            <v>史河总干渠</v>
          </cell>
          <cell r="N168">
            <v>14511130025</v>
          </cell>
          <cell r="O168" t="str">
            <v>-</v>
          </cell>
        </row>
        <row r="168">
          <cell r="S168" t="str">
            <v>史河灌区总干渠金寨霍邱农业用水区</v>
          </cell>
          <cell r="T168" t="str">
            <v>新增</v>
          </cell>
          <cell r="U168" t="str">
            <v>入河口</v>
          </cell>
          <cell r="V168">
            <v>115.9111</v>
          </cell>
          <cell r="W168">
            <v>31.7331</v>
          </cell>
          <cell r="X168" t="str">
            <v>十四五</v>
          </cell>
          <cell r="Y168" t="str">
            <v>没有</v>
          </cell>
          <cell r="Z168" t="str">
            <v>-</v>
          </cell>
          <cell r="AA168">
            <v>2023</v>
          </cell>
          <cell r="AB168">
            <v>8</v>
          </cell>
          <cell r="AC168">
            <v>7</v>
          </cell>
          <cell r="AD168" t="str">
            <v>Ⅲ</v>
          </cell>
          <cell r="AE168" t="str">
            <v>Ⅱ</v>
          </cell>
          <cell r="AF168" t="str">
            <v>Ⅲ</v>
          </cell>
          <cell r="AG168" t="str">
            <v>-</v>
          </cell>
          <cell r="AH168" t="str">
            <v>-</v>
          </cell>
          <cell r="AI168" t="str">
            <v>-</v>
          </cell>
          <cell r="AJ168" t="str">
            <v>溶解氧</v>
          </cell>
          <cell r="AK168" t="str">
            <v>溶解氧、高锰酸盐指数</v>
          </cell>
          <cell r="AL168" t="str">
            <v>溶解氧</v>
          </cell>
          <cell r="AM168" t="str">
            <v>2023-08-17</v>
          </cell>
          <cell r="AN168">
            <v>-1</v>
          </cell>
          <cell r="AO168">
            <v>24.3</v>
          </cell>
          <cell r="AP168">
            <v>-1</v>
          </cell>
          <cell r="AQ168">
            <v>-1</v>
          </cell>
          <cell r="AR168">
            <v>10</v>
          </cell>
          <cell r="AS168">
            <v>-1</v>
          </cell>
          <cell r="AT168">
            <v>-1</v>
          </cell>
          <cell r="AU168">
            <v>7</v>
          </cell>
          <cell r="AV168">
            <v>5.2</v>
          </cell>
          <cell r="AW168">
            <v>2.8</v>
          </cell>
          <cell r="AX168">
            <v>8.5</v>
          </cell>
          <cell r="AY168">
            <v>2</v>
          </cell>
          <cell r="AZ168">
            <v>0.15</v>
          </cell>
          <cell r="BA168">
            <v>0.02</v>
          </cell>
          <cell r="BB168">
            <v>1.76</v>
          </cell>
          <cell r="BC168">
            <v>-1</v>
          </cell>
          <cell r="BD168">
            <v>-1</v>
          </cell>
          <cell r="BE168">
            <v>-1</v>
          </cell>
          <cell r="BF168">
            <v>-1</v>
          </cell>
          <cell r="BG168">
            <v>-1</v>
          </cell>
          <cell r="BH168">
            <v>-1</v>
          </cell>
          <cell r="BI168">
            <v>-1</v>
          </cell>
          <cell r="BJ168">
            <v>-1</v>
          </cell>
          <cell r="BK168">
            <v>-1</v>
          </cell>
          <cell r="BL168">
            <v>-1</v>
          </cell>
          <cell r="BM168">
            <v>-1</v>
          </cell>
          <cell r="BN168">
            <v>-1</v>
          </cell>
          <cell r="BO168">
            <v>-1</v>
          </cell>
          <cell r="BP168">
            <v>-1</v>
          </cell>
          <cell r="BQ168">
            <v>-1</v>
          </cell>
          <cell r="BR168">
            <v>-1</v>
          </cell>
          <cell r="BS168">
            <v>29.2</v>
          </cell>
          <cell r="BT168">
            <v>-1</v>
          </cell>
          <cell r="BU168">
            <v>-1</v>
          </cell>
          <cell r="BV168">
            <v>-1</v>
          </cell>
          <cell r="BW168">
            <v>-1</v>
          </cell>
          <cell r="BX168">
            <v>-1</v>
          </cell>
          <cell r="BY168">
            <v>-1</v>
          </cell>
          <cell r="BZ168" t="str">
            <v/>
          </cell>
        </row>
        <row r="169">
          <cell r="B169" t="str">
            <v>佛子岭水库库心</v>
          </cell>
          <cell r="C169" t="str">
            <v>淮河流域</v>
          </cell>
          <cell r="D169" t="str">
            <v>安徽省</v>
          </cell>
          <cell r="E169" t="str">
            <v>六安市</v>
          </cell>
          <cell r="F169" t="str">
            <v>六安市</v>
          </cell>
          <cell r="G169" t="str">
            <v>岳西县、霍山县、金寨县</v>
          </cell>
          <cell r="H169" t="str">
            <v>安徽省</v>
          </cell>
          <cell r="I169" t="str">
            <v>六安市</v>
          </cell>
          <cell r="J169" t="str">
            <v>水库</v>
          </cell>
          <cell r="K169" t="str">
            <v>淮河水系</v>
          </cell>
          <cell r="L169" t="str">
            <v>湖库</v>
          </cell>
          <cell r="M169" t="str">
            <v>佛子岭水库</v>
          </cell>
          <cell r="N169">
            <v>14511130012</v>
          </cell>
          <cell r="O169" t="str">
            <v>-</v>
          </cell>
        </row>
        <row r="169">
          <cell r="S169" t="str">
            <v>佛子岭磨子潭水库霍山淠河源头自然保护区</v>
          </cell>
          <cell r="T169" t="str">
            <v>新增</v>
          </cell>
          <cell r="U169" t="str">
            <v>—</v>
          </cell>
          <cell r="V169">
            <v>116.2665</v>
          </cell>
          <cell r="W169">
            <v>31.3359</v>
          </cell>
          <cell r="X169" t="str">
            <v>十四五</v>
          </cell>
          <cell r="Y169" t="str">
            <v>没有</v>
          </cell>
          <cell r="Z169" t="str">
            <v>-</v>
          </cell>
          <cell r="AA169">
            <v>2023</v>
          </cell>
          <cell r="AB169">
            <v>8</v>
          </cell>
          <cell r="AC169">
            <v>6</v>
          </cell>
          <cell r="AD169" t="str">
            <v>Ⅱ</v>
          </cell>
          <cell r="AE169" t="str">
            <v>Ⅱ</v>
          </cell>
          <cell r="AF169" t="str">
            <v>Ⅱ</v>
          </cell>
          <cell r="AG169" t="str">
            <v>-</v>
          </cell>
          <cell r="AH169" t="str">
            <v>-</v>
          </cell>
          <cell r="AI169" t="str">
            <v>-</v>
          </cell>
          <cell r="AJ169" t="str">
            <v>高锰酸盐指数、氨氮、总磷</v>
          </cell>
          <cell r="AK169" t="str">
            <v>高锰酸盐指数、总磷</v>
          </cell>
          <cell r="AL169" t="str">
            <v>溶解氧、高锰酸盐指数</v>
          </cell>
          <cell r="AM169" t="str">
            <v>2023-08-17</v>
          </cell>
          <cell r="AN169">
            <v>-1</v>
          </cell>
          <cell r="AO169">
            <v>30.3</v>
          </cell>
          <cell r="AP169">
            <v>-1</v>
          </cell>
          <cell r="AQ169">
            <v>-1</v>
          </cell>
          <cell r="AR169">
            <v>8</v>
          </cell>
          <cell r="AS169">
            <v>153</v>
          </cell>
          <cell r="AT169">
            <v>0.004</v>
          </cell>
          <cell r="AU169">
            <v>8</v>
          </cell>
          <cell r="AV169">
            <v>8.7</v>
          </cell>
          <cell r="AW169">
            <v>3</v>
          </cell>
          <cell r="AX169">
            <v>8.8</v>
          </cell>
          <cell r="AY169">
            <v>-1</v>
          </cell>
          <cell r="AZ169">
            <v>0.4</v>
          </cell>
          <cell r="BA169">
            <v>0.011</v>
          </cell>
          <cell r="BB169">
            <v>0.73</v>
          </cell>
          <cell r="BC169">
            <v>-1</v>
          </cell>
          <cell r="BD169">
            <v>-1</v>
          </cell>
          <cell r="BE169">
            <v>-1</v>
          </cell>
          <cell r="BF169">
            <v>-1</v>
          </cell>
          <cell r="BG169">
            <v>-1</v>
          </cell>
          <cell r="BH169">
            <v>-1</v>
          </cell>
          <cell r="BI169">
            <v>-1</v>
          </cell>
          <cell r="BJ169">
            <v>-1</v>
          </cell>
          <cell r="BK169">
            <v>-1</v>
          </cell>
          <cell r="BL169">
            <v>-1</v>
          </cell>
          <cell r="BM169">
            <v>-1</v>
          </cell>
          <cell r="BN169">
            <v>-1</v>
          </cell>
          <cell r="BO169">
            <v>-1</v>
          </cell>
          <cell r="BP169">
            <v>-1</v>
          </cell>
          <cell r="BQ169">
            <v>-1</v>
          </cell>
          <cell r="BR169">
            <v>-1</v>
          </cell>
          <cell r="BS169">
            <v>3.6</v>
          </cell>
          <cell r="BT169">
            <v>-1</v>
          </cell>
          <cell r="BU169">
            <v>-1</v>
          </cell>
          <cell r="BV169">
            <v>-1</v>
          </cell>
          <cell r="BW169">
            <v>-1</v>
          </cell>
          <cell r="BX169">
            <v>-1</v>
          </cell>
          <cell r="BY169">
            <v>-1</v>
          </cell>
          <cell r="BZ169" t="str">
            <v/>
          </cell>
        </row>
        <row r="170">
          <cell r="B170" t="str">
            <v>谢家庄</v>
          </cell>
          <cell r="C170" t="str">
            <v>淮河流域</v>
          </cell>
          <cell r="D170" t="str">
            <v>安徽省</v>
          </cell>
          <cell r="E170" t="str">
            <v>六安市</v>
          </cell>
          <cell r="F170" t="str">
            <v>六安市</v>
          </cell>
          <cell r="G170" t="str">
            <v>金安区</v>
          </cell>
          <cell r="H170" t="str">
            <v>安徽省</v>
          </cell>
          <cell r="I170" t="str">
            <v>六安市</v>
          </cell>
          <cell r="J170" t="str">
            <v>—</v>
          </cell>
          <cell r="K170" t="str">
            <v>淮河水系</v>
          </cell>
          <cell r="L170" t="str">
            <v>河流</v>
          </cell>
          <cell r="M170" t="str">
            <v>淠杭干渠</v>
          </cell>
          <cell r="N170">
            <v>14511130074</v>
          </cell>
          <cell r="O170" t="str">
            <v>-</v>
          </cell>
        </row>
        <row r="170">
          <cell r="S170" t="str">
            <v>淠杭干渠金安、舒城农业用水区</v>
          </cell>
          <cell r="T170" t="str">
            <v>新增</v>
          </cell>
          <cell r="U170" t="str">
            <v>—</v>
          </cell>
          <cell r="V170">
            <v>116.5937</v>
          </cell>
          <cell r="W170">
            <v>31.5997</v>
          </cell>
          <cell r="X170" t="str">
            <v>十四五</v>
          </cell>
          <cell r="Y170" t="str">
            <v>没有</v>
          </cell>
          <cell r="Z170" t="str">
            <v>-</v>
          </cell>
          <cell r="AA170">
            <v>2023</v>
          </cell>
          <cell r="AB170">
            <v>8</v>
          </cell>
          <cell r="AC170">
            <v>6</v>
          </cell>
          <cell r="AD170" t="str">
            <v>Ⅲ</v>
          </cell>
          <cell r="AE170" t="str">
            <v>Ⅳ</v>
          </cell>
          <cell r="AF170" t="str">
            <v>Ⅱ</v>
          </cell>
          <cell r="AG170" t="str">
            <v>-</v>
          </cell>
          <cell r="AH170" t="str">
            <v>溶解氧</v>
          </cell>
          <cell r="AI170" t="str">
            <v>-</v>
          </cell>
          <cell r="AJ170" t="str">
            <v>溶解氧、高锰酸盐指数</v>
          </cell>
          <cell r="AK170" t="str">
            <v>溶解氧</v>
          </cell>
          <cell r="AL170" t="str">
            <v>溶解氧、高锰酸盐指数、总磷</v>
          </cell>
          <cell r="AM170" t="str">
            <v>2023-08-16</v>
          </cell>
          <cell r="AN170">
            <v>-1</v>
          </cell>
          <cell r="AO170">
            <v>31.5</v>
          </cell>
          <cell r="AP170">
            <v>-1</v>
          </cell>
          <cell r="AQ170">
            <v>-1</v>
          </cell>
          <cell r="AR170">
            <v>23.1</v>
          </cell>
          <cell r="AS170">
            <v>-1</v>
          </cell>
          <cell r="AT170">
            <v>-1</v>
          </cell>
          <cell r="AU170">
            <v>8</v>
          </cell>
          <cell r="AV170">
            <v>5.8</v>
          </cell>
          <cell r="AW170">
            <v>4.2</v>
          </cell>
          <cell r="AX170">
            <v>6</v>
          </cell>
          <cell r="AY170">
            <v>-1</v>
          </cell>
          <cell r="AZ170">
            <v>0.43</v>
          </cell>
          <cell r="BA170">
            <v>0.02</v>
          </cell>
          <cell r="BB170">
            <v>1.14</v>
          </cell>
          <cell r="BC170">
            <v>-1</v>
          </cell>
          <cell r="BD170">
            <v>-1</v>
          </cell>
          <cell r="BE170">
            <v>-1</v>
          </cell>
          <cell r="BF170">
            <v>-1</v>
          </cell>
          <cell r="BG170">
            <v>-1</v>
          </cell>
          <cell r="BH170">
            <v>-1</v>
          </cell>
          <cell r="BI170">
            <v>-1</v>
          </cell>
          <cell r="BJ170">
            <v>-1</v>
          </cell>
          <cell r="BK170">
            <v>-1</v>
          </cell>
          <cell r="BL170">
            <v>-1</v>
          </cell>
          <cell r="BM170">
            <v>-1</v>
          </cell>
          <cell r="BN170">
            <v>-1</v>
          </cell>
          <cell r="BO170">
            <v>-1</v>
          </cell>
          <cell r="BP170">
            <v>-1</v>
          </cell>
          <cell r="BQ170">
            <v>-1</v>
          </cell>
          <cell r="BR170">
            <v>-1</v>
          </cell>
          <cell r="BS170">
            <v>42.3</v>
          </cell>
          <cell r="BT170">
            <v>-1</v>
          </cell>
          <cell r="BU170">
            <v>-1</v>
          </cell>
          <cell r="BV170">
            <v>-1</v>
          </cell>
          <cell r="BW170">
            <v>-1</v>
          </cell>
          <cell r="BX170">
            <v>-1</v>
          </cell>
          <cell r="BY170">
            <v>-1</v>
          </cell>
          <cell r="BZ170" t="str">
            <v/>
          </cell>
        </row>
        <row r="171">
          <cell r="B171" t="str">
            <v>沣河村</v>
          </cell>
          <cell r="C171" t="str">
            <v>淮河流域</v>
          </cell>
          <cell r="D171" t="str">
            <v>安徽省</v>
          </cell>
          <cell r="E171" t="str">
            <v>六安市</v>
          </cell>
          <cell r="F171" t="str">
            <v>六安市</v>
          </cell>
          <cell r="G171" t="str">
            <v>霍邱县</v>
          </cell>
          <cell r="H171" t="str">
            <v>安徽省</v>
          </cell>
          <cell r="I171" t="str">
            <v>六安市</v>
          </cell>
          <cell r="J171" t="str">
            <v>湖泊</v>
          </cell>
          <cell r="K171" t="str">
            <v>淮河水系</v>
          </cell>
          <cell r="L171" t="str">
            <v>湖库</v>
          </cell>
          <cell r="M171" t="str">
            <v>城西湖</v>
          </cell>
          <cell r="N171">
            <v>14511130030</v>
          </cell>
          <cell r="O171" t="str">
            <v>-</v>
          </cell>
        </row>
        <row r="171">
          <cell r="S171" t="str">
            <v>沣河霍邱农业用水区/城西湖霍邱自然保护区</v>
          </cell>
          <cell r="T171" t="str">
            <v>新增</v>
          </cell>
          <cell r="U171" t="str">
            <v>—</v>
          </cell>
          <cell r="V171">
            <v>116.2016</v>
          </cell>
          <cell r="W171">
            <v>32.32</v>
          </cell>
          <cell r="X171" t="str">
            <v>十四五</v>
          </cell>
          <cell r="Y171" t="str">
            <v>没有</v>
          </cell>
          <cell r="Z171" t="str">
            <v>-</v>
          </cell>
          <cell r="AA171">
            <v>2023</v>
          </cell>
          <cell r="AB171">
            <v>8</v>
          </cell>
          <cell r="AC171">
            <v>6</v>
          </cell>
          <cell r="AD171" t="str">
            <v>Ⅳ</v>
          </cell>
          <cell r="AE171" t="str">
            <v>Ⅲ</v>
          </cell>
          <cell r="AF171" t="str">
            <v>Ⅴ</v>
          </cell>
          <cell r="AG171" t="str">
            <v>总磷（0.5）</v>
          </cell>
          <cell r="AH171" t="str">
            <v>-</v>
          </cell>
          <cell r="AI171" t="str">
            <v>总磷（1.4）</v>
          </cell>
          <cell r="AJ171" t="str">
            <v>总磷</v>
          </cell>
          <cell r="AK171" t="str">
            <v>溶解氧、总磷</v>
          </cell>
          <cell r="AL171" t="str">
            <v>总磷</v>
          </cell>
          <cell r="AM171" t="str">
            <v>2023-08-28</v>
          </cell>
          <cell r="AN171">
            <v>-1</v>
          </cell>
          <cell r="AO171">
            <v>25.8</v>
          </cell>
          <cell r="AP171">
            <v>-1</v>
          </cell>
          <cell r="AQ171">
            <v>-1</v>
          </cell>
          <cell r="AR171">
            <v>31</v>
          </cell>
          <cell r="AS171">
            <v>35</v>
          </cell>
          <cell r="AT171">
            <v>0.006</v>
          </cell>
          <cell r="AU171">
            <v>7</v>
          </cell>
          <cell r="AV171">
            <v>5.4</v>
          </cell>
          <cell r="AW171">
            <v>4.1</v>
          </cell>
          <cell r="AX171">
            <v>15</v>
          </cell>
          <cell r="AY171">
            <v>-1</v>
          </cell>
          <cell r="AZ171">
            <v>0.08</v>
          </cell>
          <cell r="BA171">
            <v>0.075</v>
          </cell>
          <cell r="BB171">
            <v>0.85</v>
          </cell>
          <cell r="BC171">
            <v>-1</v>
          </cell>
          <cell r="BD171">
            <v>-1</v>
          </cell>
          <cell r="BE171">
            <v>-1</v>
          </cell>
          <cell r="BF171">
            <v>-1</v>
          </cell>
          <cell r="BG171">
            <v>-1</v>
          </cell>
          <cell r="BH171">
            <v>-1</v>
          </cell>
          <cell r="BI171">
            <v>-1</v>
          </cell>
          <cell r="BJ171">
            <v>-1</v>
          </cell>
          <cell r="BK171">
            <v>-1</v>
          </cell>
          <cell r="BL171">
            <v>-1</v>
          </cell>
          <cell r="BM171">
            <v>-1</v>
          </cell>
          <cell r="BN171">
            <v>-1</v>
          </cell>
          <cell r="BO171">
            <v>-1</v>
          </cell>
          <cell r="BP171">
            <v>-1</v>
          </cell>
          <cell r="BQ171">
            <v>-1</v>
          </cell>
          <cell r="BR171">
            <v>-1</v>
          </cell>
          <cell r="BS171">
            <v>25.7</v>
          </cell>
          <cell r="BT171">
            <v>-1</v>
          </cell>
          <cell r="BU171">
            <v>-1</v>
          </cell>
          <cell r="BV171">
            <v>-1</v>
          </cell>
          <cell r="BW171">
            <v>-1</v>
          </cell>
          <cell r="BX171">
            <v>-1</v>
          </cell>
          <cell r="BY171">
            <v>-1</v>
          </cell>
          <cell r="BZ171" t="str">
            <v/>
          </cell>
        </row>
        <row r="172">
          <cell r="B172" t="str">
            <v>岳坊大桥</v>
          </cell>
          <cell r="C172" t="str">
            <v>淮河流域</v>
          </cell>
          <cell r="D172" t="str">
            <v>安徽省</v>
          </cell>
          <cell r="E172" t="str">
            <v>亳州市</v>
          </cell>
          <cell r="F172" t="str">
            <v>亳州市</v>
          </cell>
          <cell r="G172" t="str">
            <v>利辛县、蒙城县、谯城区、涡阳县</v>
          </cell>
          <cell r="H172" t="str">
            <v>安徽省</v>
          </cell>
          <cell r="I172" t="str">
            <v>亳州市</v>
          </cell>
          <cell r="J172" t="str">
            <v>一级</v>
          </cell>
          <cell r="K172" t="str">
            <v>淮河水系</v>
          </cell>
          <cell r="L172" t="str">
            <v>河流</v>
          </cell>
          <cell r="M172" t="str">
            <v>涡河</v>
          </cell>
          <cell r="N172">
            <v>14511130072</v>
          </cell>
          <cell r="O172" t="str">
            <v>淮河</v>
          </cell>
        </row>
        <row r="172">
          <cell r="S172" t="str">
            <v/>
          </cell>
          <cell r="T172" t="str">
            <v>保留</v>
          </cell>
          <cell r="U172" t="str">
            <v>—</v>
          </cell>
          <cell r="V172">
            <v>116.4697</v>
          </cell>
          <cell r="W172">
            <v>33.3612</v>
          </cell>
          <cell r="X172" t="str">
            <v>十二五,十三五,十四五</v>
          </cell>
          <cell r="Y172" t="str">
            <v>有</v>
          </cell>
          <cell r="Z172" t="str">
            <v>固定站</v>
          </cell>
          <cell r="AA172">
            <v>2023</v>
          </cell>
          <cell r="AB172">
            <v>8</v>
          </cell>
          <cell r="AC172">
            <v>7</v>
          </cell>
          <cell r="AD172" t="str">
            <v>Ⅲ</v>
          </cell>
          <cell r="AE172" t="str">
            <v>Ⅳ</v>
          </cell>
          <cell r="AF172" t="str">
            <v>Ⅲ</v>
          </cell>
          <cell r="AG172" t="str">
            <v>-</v>
          </cell>
          <cell r="AH172" t="str">
            <v>化学需氧量（0.08）、溶解氧</v>
          </cell>
          <cell r="AI172" t="str">
            <v>-</v>
          </cell>
          <cell r="AJ172" t="str">
            <v>溶解氧、五日生化需氧量、化学需氧量、高锰酸盐指数</v>
          </cell>
          <cell r="AK172" t="str">
            <v>化学需氧量、溶解氧</v>
          </cell>
          <cell r="AL172" t="str">
            <v>化学需氧量、高锰酸盐指数</v>
          </cell>
          <cell r="AM172" t="str">
            <v>2023-08-14</v>
          </cell>
          <cell r="AN172">
            <v>-1</v>
          </cell>
          <cell r="AO172">
            <v>31.6</v>
          </cell>
          <cell r="AP172">
            <v>-1</v>
          </cell>
          <cell r="AQ172">
            <v>-1</v>
          </cell>
          <cell r="AR172">
            <v>112.3</v>
          </cell>
          <cell r="AS172">
            <v>-1</v>
          </cell>
          <cell r="AT172">
            <v>-1</v>
          </cell>
          <cell r="AU172">
            <v>8</v>
          </cell>
          <cell r="AV172">
            <v>5.9</v>
          </cell>
          <cell r="AW172">
            <v>4.2</v>
          </cell>
          <cell r="AX172">
            <v>18.2</v>
          </cell>
          <cell r="AY172">
            <v>3.1</v>
          </cell>
          <cell r="AZ172">
            <v>0.16</v>
          </cell>
          <cell r="BA172">
            <v>0.074</v>
          </cell>
          <cell r="BB172">
            <v>1.49</v>
          </cell>
          <cell r="BC172">
            <v>-1</v>
          </cell>
          <cell r="BD172">
            <v>-1</v>
          </cell>
          <cell r="BE172">
            <v>-1</v>
          </cell>
          <cell r="BF172">
            <v>-1</v>
          </cell>
          <cell r="BG172">
            <v>-1</v>
          </cell>
          <cell r="BH172">
            <v>-1</v>
          </cell>
          <cell r="BI172">
            <v>-1</v>
          </cell>
          <cell r="BJ172">
            <v>-1</v>
          </cell>
          <cell r="BK172">
            <v>-1</v>
          </cell>
          <cell r="BL172">
            <v>-1</v>
          </cell>
          <cell r="BM172">
            <v>-1</v>
          </cell>
          <cell r="BN172">
            <v>-1</v>
          </cell>
          <cell r="BO172">
            <v>-1</v>
          </cell>
          <cell r="BP172">
            <v>-1</v>
          </cell>
          <cell r="BQ172">
            <v>-1</v>
          </cell>
          <cell r="BR172">
            <v>-1</v>
          </cell>
          <cell r="BS172">
            <v>16.9</v>
          </cell>
          <cell r="BT172">
            <v>-1</v>
          </cell>
          <cell r="BU172">
            <v>-1</v>
          </cell>
          <cell r="BV172">
            <v>-1</v>
          </cell>
          <cell r="BW172">
            <v>-1</v>
          </cell>
          <cell r="BX172">
            <v>-1</v>
          </cell>
          <cell r="BY172">
            <v>-1</v>
          </cell>
          <cell r="BZ172" t="str">
            <v/>
          </cell>
        </row>
        <row r="173">
          <cell r="B173" t="str">
            <v>吕楼桥（颜集）</v>
          </cell>
          <cell r="C173" t="str">
            <v>淮河流域</v>
          </cell>
          <cell r="D173" t="str">
            <v>河南省</v>
          </cell>
          <cell r="E173" t="str">
            <v>商丘市</v>
          </cell>
          <cell r="F173" t="str">
            <v>商丘市</v>
          </cell>
          <cell r="G173" t="str">
            <v>梁园区、虞城县</v>
          </cell>
          <cell r="H173" t="str">
            <v>河南省</v>
          </cell>
          <cell r="I173" t="str">
            <v>商丘市</v>
          </cell>
          <cell r="J173" t="str">
            <v>二级</v>
          </cell>
          <cell r="K173" t="str">
            <v>淮河水系</v>
          </cell>
          <cell r="L173" t="str">
            <v>河流</v>
          </cell>
          <cell r="M173" t="str">
            <v>包河</v>
          </cell>
          <cell r="N173">
            <v>14511130014</v>
          </cell>
          <cell r="O173" t="str">
            <v>浍河</v>
          </cell>
        </row>
        <row r="173">
          <cell r="S173" t="str">
            <v>包河商丘市排污控制区/包河虞城农业用水区</v>
          </cell>
          <cell r="T173" t="str">
            <v>调整</v>
          </cell>
          <cell r="U173" t="str">
            <v>省界（豫-皖）</v>
          </cell>
          <cell r="V173">
            <v>115.8689</v>
          </cell>
          <cell r="W173">
            <v>34.0355</v>
          </cell>
          <cell r="X173" t="str">
            <v>十二五,十三五,十四五</v>
          </cell>
          <cell r="Y173" t="str">
            <v>有</v>
          </cell>
          <cell r="Z173" t="str">
            <v>固定站</v>
          </cell>
          <cell r="AA173">
            <v>2023</v>
          </cell>
          <cell r="AB173">
            <v>8</v>
          </cell>
          <cell r="AC173">
            <v>9</v>
          </cell>
          <cell r="AD173" t="str">
            <v>Ⅴ</v>
          </cell>
          <cell r="AE173" t="str">
            <v>Ⅴ</v>
          </cell>
          <cell r="AF173" t="str">
            <v>Ⅴ</v>
          </cell>
          <cell r="AG173" t="str">
            <v>化学需氧量（0.6）、五日生化需氧量（0.5）、高锰酸盐指数（0.2）、总磷（0.2）</v>
          </cell>
          <cell r="AH173" t="str">
            <v>五日生化需氧量（1.5）、化学需氧量（1.0）、总磷（0.7）、高锰酸盐指数（0.4）、溶解氧</v>
          </cell>
          <cell r="AI173" t="str">
            <v>总磷（0.8）、高锰酸盐指数（0.5）</v>
          </cell>
          <cell r="AJ173" t="str">
            <v>化学需氧量</v>
          </cell>
          <cell r="AK173" t="str">
            <v>五日生化需氧量、化学需氧量、总磷</v>
          </cell>
          <cell r="AL173" t="str">
            <v>总磷</v>
          </cell>
          <cell r="AM173" t="str">
            <v>2023-08-14</v>
          </cell>
          <cell r="AN173">
            <v>-1</v>
          </cell>
          <cell r="AO173">
            <v>33.1</v>
          </cell>
          <cell r="AP173">
            <v>-1</v>
          </cell>
          <cell r="AQ173">
            <v>-1</v>
          </cell>
          <cell r="AR173">
            <v>140.6</v>
          </cell>
          <cell r="AS173">
            <v>-1</v>
          </cell>
          <cell r="AT173">
            <v>-1</v>
          </cell>
          <cell r="AU173">
            <v>7</v>
          </cell>
          <cell r="AV173">
            <v>5</v>
          </cell>
          <cell r="AW173">
            <v>7.3</v>
          </cell>
          <cell r="AX173">
            <v>33</v>
          </cell>
          <cell r="AY173">
            <v>6</v>
          </cell>
          <cell r="AZ173">
            <v>0.46</v>
          </cell>
          <cell r="BA173">
            <v>0.238</v>
          </cell>
          <cell r="BB173">
            <v>3.43</v>
          </cell>
          <cell r="BC173">
            <v>-1</v>
          </cell>
          <cell r="BD173">
            <v>-1</v>
          </cell>
          <cell r="BE173">
            <v>0.75</v>
          </cell>
          <cell r="BF173">
            <v>-1</v>
          </cell>
          <cell r="BG173">
            <v>-1</v>
          </cell>
          <cell r="BH173">
            <v>-1</v>
          </cell>
          <cell r="BI173">
            <v>-1</v>
          </cell>
          <cell r="BJ173">
            <v>-1</v>
          </cell>
          <cell r="BK173">
            <v>-1</v>
          </cell>
          <cell r="BL173">
            <v>-1</v>
          </cell>
          <cell r="BM173">
            <v>-1</v>
          </cell>
          <cell r="BN173">
            <v>0.005</v>
          </cell>
          <cell r="BO173">
            <v>-1</v>
          </cell>
          <cell r="BP173">
            <v>-1</v>
          </cell>
          <cell r="BQ173">
            <v>-1</v>
          </cell>
          <cell r="BR173">
            <v>-1</v>
          </cell>
          <cell r="BS173">
            <v>75</v>
          </cell>
          <cell r="BT173">
            <v>-1</v>
          </cell>
          <cell r="BU173">
            <v>-1</v>
          </cell>
          <cell r="BV173">
            <v>-1</v>
          </cell>
          <cell r="BW173">
            <v>-1</v>
          </cell>
          <cell r="BX173">
            <v>-1</v>
          </cell>
          <cell r="BY173">
            <v>-1</v>
          </cell>
          <cell r="BZ173" t="str">
            <v/>
          </cell>
        </row>
        <row r="174">
          <cell r="B174" t="str">
            <v>亳州</v>
          </cell>
          <cell r="C174" t="str">
            <v>淮河流域</v>
          </cell>
          <cell r="D174" t="str">
            <v>安徽省</v>
          </cell>
          <cell r="E174" t="str">
            <v>亳州市</v>
          </cell>
          <cell r="F174" t="str">
            <v>亳州市</v>
          </cell>
          <cell r="G174" t="str">
            <v>谯城区</v>
          </cell>
          <cell r="H174" t="str">
            <v>安徽省</v>
          </cell>
          <cell r="I174" t="str">
            <v>亳州市</v>
          </cell>
          <cell r="J174" t="str">
            <v>一级</v>
          </cell>
          <cell r="K174" t="str">
            <v>淮河水系</v>
          </cell>
          <cell r="L174" t="str">
            <v>河流</v>
          </cell>
          <cell r="M174" t="str">
            <v>涡河</v>
          </cell>
          <cell r="N174">
            <v>14511130072</v>
          </cell>
          <cell r="O174" t="str">
            <v>淮河</v>
          </cell>
        </row>
        <row r="174">
          <cell r="S174" t="str">
            <v>涡河亳州农业用水区</v>
          </cell>
          <cell r="T174" t="str">
            <v>新增</v>
          </cell>
          <cell r="U174" t="str">
            <v>入河口</v>
          </cell>
          <cell r="V174">
            <v>115.7506</v>
          </cell>
          <cell r="W174">
            <v>33.8831</v>
          </cell>
          <cell r="X174" t="str">
            <v>十四五</v>
          </cell>
          <cell r="Y174" t="str">
            <v>没有</v>
          </cell>
          <cell r="Z174" t="str">
            <v>-</v>
          </cell>
          <cell r="AA174">
            <v>2023</v>
          </cell>
          <cell r="AB174">
            <v>8</v>
          </cell>
          <cell r="AC174">
            <v>8</v>
          </cell>
          <cell r="AD174" t="str">
            <v>Ⅲ</v>
          </cell>
          <cell r="AE174" t="str">
            <v>Ⅲ</v>
          </cell>
          <cell r="AF174" t="str">
            <v>Ⅲ</v>
          </cell>
          <cell r="AG174" t="str">
            <v>-</v>
          </cell>
          <cell r="AH174" t="str">
            <v>-</v>
          </cell>
          <cell r="AI174" t="str">
            <v>-</v>
          </cell>
          <cell r="AJ174" t="str">
            <v>溶解氧、化学需氧量、高锰酸盐指数、总磷</v>
          </cell>
          <cell r="AK174" t="str">
            <v>五日生化需氧量、化学需氧量、高锰酸盐指数</v>
          </cell>
          <cell r="AL174" t="str">
            <v>五日生化需氧量、化学需氧量、高锰酸盐指数</v>
          </cell>
          <cell r="AM174" t="str">
            <v>2023-08-14</v>
          </cell>
          <cell r="AN174">
            <v>-1</v>
          </cell>
          <cell r="AO174">
            <v>31</v>
          </cell>
          <cell r="AP174">
            <v>-1</v>
          </cell>
          <cell r="AQ174">
            <v>-1</v>
          </cell>
          <cell r="AR174">
            <v>102</v>
          </cell>
          <cell r="AS174">
            <v>-1</v>
          </cell>
          <cell r="AT174">
            <v>-1</v>
          </cell>
          <cell r="AU174">
            <v>8</v>
          </cell>
          <cell r="AV174">
            <v>5.8</v>
          </cell>
          <cell r="AW174">
            <v>5.5</v>
          </cell>
          <cell r="AX174">
            <v>17.5</v>
          </cell>
          <cell r="AY174">
            <v>3</v>
          </cell>
          <cell r="AZ174">
            <v>0.22</v>
          </cell>
          <cell r="BA174">
            <v>0.104</v>
          </cell>
          <cell r="BB174">
            <v>2.66</v>
          </cell>
          <cell r="BC174">
            <v>-1</v>
          </cell>
          <cell r="BD174">
            <v>-1</v>
          </cell>
          <cell r="BE174">
            <v>0.631</v>
          </cell>
          <cell r="BF174">
            <v>-1</v>
          </cell>
          <cell r="BG174">
            <v>-1</v>
          </cell>
          <cell r="BH174">
            <v>-1</v>
          </cell>
          <cell r="BI174">
            <v>-1</v>
          </cell>
          <cell r="BJ174">
            <v>-1</v>
          </cell>
          <cell r="BK174">
            <v>-1</v>
          </cell>
          <cell r="BL174">
            <v>-1</v>
          </cell>
          <cell r="BM174">
            <v>-1</v>
          </cell>
          <cell r="BN174">
            <v>-1</v>
          </cell>
          <cell r="BO174">
            <v>-1</v>
          </cell>
          <cell r="BP174">
            <v>-1</v>
          </cell>
          <cell r="BQ174">
            <v>-1</v>
          </cell>
          <cell r="BR174">
            <v>-1</v>
          </cell>
          <cell r="BS174">
            <v>1.4</v>
          </cell>
          <cell r="BT174">
            <v>-1</v>
          </cell>
          <cell r="BU174">
            <v>-1</v>
          </cell>
          <cell r="BV174">
            <v>-1</v>
          </cell>
          <cell r="BW174">
            <v>-1</v>
          </cell>
          <cell r="BX174">
            <v>-1</v>
          </cell>
          <cell r="BY174">
            <v>-1</v>
          </cell>
          <cell r="BZ174" t="str">
            <v/>
          </cell>
        </row>
        <row r="175">
          <cell r="B175" t="str">
            <v>刘寨村后</v>
          </cell>
          <cell r="C175" t="str">
            <v>淮河流域</v>
          </cell>
          <cell r="D175" t="str">
            <v>河南省</v>
          </cell>
          <cell r="E175" t="str">
            <v>周口市</v>
          </cell>
          <cell r="F175" t="str">
            <v>周口市</v>
          </cell>
          <cell r="G175" t="str">
            <v>宁陵县、睢阳区、柘城县、鹿邑县</v>
          </cell>
          <cell r="H175" t="str">
            <v>安徽省</v>
          </cell>
          <cell r="I175" t="str">
            <v>亳州市</v>
          </cell>
          <cell r="J175" t="str">
            <v>二级</v>
          </cell>
          <cell r="K175" t="str">
            <v>淮河水系</v>
          </cell>
          <cell r="L175" t="str">
            <v>河流</v>
          </cell>
          <cell r="M175" t="str">
            <v>惠济河</v>
          </cell>
          <cell r="N175">
            <v>14511130045</v>
          </cell>
          <cell r="O175" t="str">
            <v>涡河</v>
          </cell>
        </row>
        <row r="175">
          <cell r="S175" t="str">
            <v>惠济河豫皖缓冲区</v>
          </cell>
          <cell r="T175" t="str">
            <v>保留</v>
          </cell>
          <cell r="U175" t="str">
            <v>省界（豫-皖）</v>
          </cell>
          <cell r="V175">
            <v>115.5868</v>
          </cell>
          <cell r="W175">
            <v>33.9065</v>
          </cell>
          <cell r="X175" t="str">
            <v>十一五,十二五,十三五,十四五</v>
          </cell>
          <cell r="Y175" t="str">
            <v>有</v>
          </cell>
          <cell r="Z175" t="str">
            <v>固定站</v>
          </cell>
          <cell r="AA175">
            <v>2023</v>
          </cell>
          <cell r="AB175">
            <v>8</v>
          </cell>
          <cell r="AC175">
            <v>7</v>
          </cell>
          <cell r="AD175" t="str">
            <v>Ⅳ</v>
          </cell>
          <cell r="AE175" t="str">
            <v>Ⅳ</v>
          </cell>
          <cell r="AF175" t="str">
            <v>Ⅳ</v>
          </cell>
          <cell r="AG175" t="str">
            <v>化学需氧量（0.2）</v>
          </cell>
          <cell r="AH175" t="str">
            <v>溶解氧</v>
          </cell>
          <cell r="AI175" t="str">
            <v>溶解氧</v>
          </cell>
          <cell r="AJ175" t="str">
            <v>化学需氧量</v>
          </cell>
          <cell r="AK175" t="str">
            <v>溶解氧</v>
          </cell>
          <cell r="AL175" t="str">
            <v>溶解氧</v>
          </cell>
          <cell r="AM175" t="str">
            <v>2023-08-06</v>
          </cell>
          <cell r="AN175">
            <v>-1</v>
          </cell>
          <cell r="AO175">
            <v>31</v>
          </cell>
          <cell r="AP175">
            <v>-1</v>
          </cell>
          <cell r="AQ175">
            <v>-1</v>
          </cell>
          <cell r="AR175">
            <v>111.4</v>
          </cell>
          <cell r="AS175">
            <v>-1</v>
          </cell>
          <cell r="AT175">
            <v>-1</v>
          </cell>
          <cell r="AU175">
            <v>7</v>
          </cell>
          <cell r="AV175">
            <v>5</v>
          </cell>
          <cell r="AW175">
            <v>4.5</v>
          </cell>
          <cell r="AX175">
            <v>23</v>
          </cell>
          <cell r="AY175">
            <v>3</v>
          </cell>
          <cell r="AZ175">
            <v>0.2</v>
          </cell>
          <cell r="BA175">
            <v>0.095</v>
          </cell>
          <cell r="BB175">
            <v>3.92</v>
          </cell>
          <cell r="BC175">
            <v>-1</v>
          </cell>
          <cell r="BD175">
            <v>-1</v>
          </cell>
          <cell r="BE175">
            <v>-1</v>
          </cell>
          <cell r="BF175">
            <v>-1</v>
          </cell>
          <cell r="BG175">
            <v>-1</v>
          </cell>
          <cell r="BH175">
            <v>-1</v>
          </cell>
          <cell r="BI175">
            <v>-1</v>
          </cell>
          <cell r="BJ175">
            <v>-1</v>
          </cell>
          <cell r="BK175">
            <v>-1</v>
          </cell>
          <cell r="BL175">
            <v>-1</v>
          </cell>
          <cell r="BM175">
            <v>-1</v>
          </cell>
          <cell r="BN175">
            <v>-1</v>
          </cell>
          <cell r="BO175">
            <v>-1</v>
          </cell>
          <cell r="BP175">
            <v>-1</v>
          </cell>
          <cell r="BQ175">
            <v>-1</v>
          </cell>
          <cell r="BR175">
            <v>-1</v>
          </cell>
          <cell r="BS175">
            <v>23.5</v>
          </cell>
          <cell r="BT175">
            <v>-1</v>
          </cell>
          <cell r="BU175">
            <v>-1</v>
          </cell>
          <cell r="BV175">
            <v>-1</v>
          </cell>
          <cell r="BW175">
            <v>-1</v>
          </cell>
          <cell r="BX175">
            <v>-1</v>
          </cell>
          <cell r="BY175">
            <v>-1</v>
          </cell>
          <cell r="BZ175" t="str">
            <v/>
          </cell>
        </row>
        <row r="176">
          <cell r="B176" t="str">
            <v>涡阳义门大桥</v>
          </cell>
          <cell r="C176" t="str">
            <v>淮河流域</v>
          </cell>
          <cell r="D176" t="str">
            <v>安徽省</v>
          </cell>
          <cell r="E176" t="str">
            <v>亳州市</v>
          </cell>
          <cell r="F176" t="str">
            <v>亳州市</v>
          </cell>
          <cell r="G176" t="str">
            <v>谯城区</v>
          </cell>
          <cell r="H176" t="str">
            <v>安徽省</v>
          </cell>
          <cell r="I176" t="str">
            <v>亳州市</v>
          </cell>
          <cell r="J176" t="str">
            <v>一级</v>
          </cell>
          <cell r="K176" t="str">
            <v>淮河水系</v>
          </cell>
          <cell r="L176" t="str">
            <v>河流</v>
          </cell>
          <cell r="M176" t="str">
            <v>涡河</v>
          </cell>
          <cell r="N176">
            <v>14511130072</v>
          </cell>
          <cell r="O176" t="str">
            <v>淮河</v>
          </cell>
        </row>
        <row r="176">
          <cell r="S176" t="str">
            <v/>
          </cell>
          <cell r="T176" t="str">
            <v>保留</v>
          </cell>
          <cell r="U176" t="str">
            <v>—</v>
          </cell>
          <cell r="V176">
            <v>116.0078</v>
          </cell>
          <cell r="W176">
            <v>33.6456</v>
          </cell>
          <cell r="X176" t="str">
            <v>十三五,十四五</v>
          </cell>
          <cell r="Y176" t="str">
            <v>有</v>
          </cell>
          <cell r="Z176" t="str">
            <v>固定站</v>
          </cell>
          <cell r="AA176">
            <v>2023</v>
          </cell>
          <cell r="AB176">
            <v>8</v>
          </cell>
          <cell r="AC176">
            <v>7</v>
          </cell>
          <cell r="AD176" t="str">
            <v>Ⅲ</v>
          </cell>
          <cell r="AE176" t="str">
            <v>Ⅲ</v>
          </cell>
          <cell r="AF176" t="str">
            <v>Ⅲ</v>
          </cell>
          <cell r="AG176" t="str">
            <v>-</v>
          </cell>
          <cell r="AH176" t="str">
            <v>-</v>
          </cell>
          <cell r="AI176" t="str">
            <v>-</v>
          </cell>
          <cell r="AJ176" t="str">
            <v>化学需氧量、高锰酸盐指数</v>
          </cell>
          <cell r="AK176" t="str">
            <v>五日生化需氧量、化学需氧量、高锰酸盐指数</v>
          </cell>
          <cell r="AL176" t="str">
            <v>化学需氧量、高锰酸盐指数</v>
          </cell>
          <cell r="AM176" t="str">
            <v>2023-08-16</v>
          </cell>
          <cell r="AN176">
            <v>-1</v>
          </cell>
          <cell r="AO176">
            <v>31.8</v>
          </cell>
          <cell r="AP176">
            <v>-1</v>
          </cell>
          <cell r="AQ176">
            <v>-1</v>
          </cell>
          <cell r="AR176">
            <v>116.2</v>
          </cell>
          <cell r="AS176">
            <v>-1</v>
          </cell>
          <cell r="AT176">
            <v>-1</v>
          </cell>
          <cell r="AU176">
            <v>8</v>
          </cell>
          <cell r="AV176">
            <v>10.2</v>
          </cell>
          <cell r="AW176">
            <v>4.3</v>
          </cell>
          <cell r="AX176">
            <v>19.3</v>
          </cell>
          <cell r="AY176">
            <v>2.9</v>
          </cell>
          <cell r="AZ176">
            <v>0.19</v>
          </cell>
          <cell r="BA176">
            <v>0.077</v>
          </cell>
          <cell r="BB176">
            <v>1.97</v>
          </cell>
          <cell r="BC176">
            <v>-1</v>
          </cell>
          <cell r="BD176">
            <v>-1</v>
          </cell>
          <cell r="BE176">
            <v>-1</v>
          </cell>
          <cell r="BF176">
            <v>-1</v>
          </cell>
          <cell r="BG176">
            <v>-1</v>
          </cell>
          <cell r="BH176">
            <v>-1</v>
          </cell>
          <cell r="BI176">
            <v>-1</v>
          </cell>
          <cell r="BJ176">
            <v>-1</v>
          </cell>
          <cell r="BK176">
            <v>-1</v>
          </cell>
          <cell r="BL176">
            <v>-1</v>
          </cell>
          <cell r="BM176">
            <v>-1</v>
          </cell>
          <cell r="BN176">
            <v>-1</v>
          </cell>
          <cell r="BO176">
            <v>-1</v>
          </cell>
          <cell r="BP176">
            <v>-1</v>
          </cell>
          <cell r="BQ176">
            <v>-1</v>
          </cell>
          <cell r="BR176">
            <v>-1</v>
          </cell>
          <cell r="BS176">
            <v>18.8</v>
          </cell>
          <cell r="BT176">
            <v>-1</v>
          </cell>
          <cell r="BU176">
            <v>-1</v>
          </cell>
          <cell r="BV176">
            <v>-1</v>
          </cell>
          <cell r="BW176">
            <v>-1</v>
          </cell>
          <cell r="BX176">
            <v>-1</v>
          </cell>
          <cell r="BY176">
            <v>-1</v>
          </cell>
          <cell r="BZ176" t="str">
            <v/>
          </cell>
        </row>
        <row r="177">
          <cell r="B177" t="str">
            <v>利辛段</v>
          </cell>
          <cell r="C177" t="str">
            <v>淮河流域</v>
          </cell>
          <cell r="D177" t="str">
            <v>安徽省</v>
          </cell>
          <cell r="E177" t="str">
            <v>亳州市</v>
          </cell>
          <cell r="F177" t="str">
            <v>亳州市</v>
          </cell>
          <cell r="G177" t="str">
            <v>利辛县、涡阳县</v>
          </cell>
          <cell r="H177" t="str">
            <v>安徽省</v>
          </cell>
          <cell r="I177" t="str">
            <v>亳州市</v>
          </cell>
          <cell r="J177" t="str">
            <v>一级</v>
          </cell>
          <cell r="K177" t="str">
            <v>淮河水系</v>
          </cell>
          <cell r="L177" t="str">
            <v>河流</v>
          </cell>
          <cell r="M177" t="str">
            <v>西淝河</v>
          </cell>
          <cell r="N177">
            <v>14511130113</v>
          </cell>
          <cell r="O177" t="str">
            <v>淮河</v>
          </cell>
        </row>
        <row r="177">
          <cell r="S177" t="str">
            <v>西淝河(上段)利辛农业用水区</v>
          </cell>
          <cell r="T177" t="str">
            <v>保留</v>
          </cell>
          <cell r="U177" t="str">
            <v>—</v>
          </cell>
          <cell r="V177">
            <v>116.1409</v>
          </cell>
          <cell r="W177">
            <v>33.1025</v>
          </cell>
          <cell r="X177" t="str">
            <v>十三五,十四五</v>
          </cell>
          <cell r="Y177" t="str">
            <v>有</v>
          </cell>
          <cell r="Z177" t="str">
            <v>固定站</v>
          </cell>
          <cell r="AA177">
            <v>2023</v>
          </cell>
          <cell r="AB177">
            <v>8</v>
          </cell>
          <cell r="AC177">
            <v>7</v>
          </cell>
          <cell r="AD177" t="str">
            <v>Ⅳ</v>
          </cell>
          <cell r="AE177" t="str">
            <v>Ⅲ</v>
          </cell>
          <cell r="AF177" t="str">
            <v>Ⅳ</v>
          </cell>
          <cell r="AG177" t="str">
            <v>化学需氧量（0.1）</v>
          </cell>
          <cell r="AH177" t="str">
            <v>-</v>
          </cell>
          <cell r="AI177" t="str">
            <v>高锰酸盐指数（0.03）</v>
          </cell>
          <cell r="AJ177" t="str">
            <v>化学需氧量</v>
          </cell>
          <cell r="AK177" t="str">
            <v>五日生化需氧量、化学需氧量、高锰酸盐指数、总磷</v>
          </cell>
          <cell r="AL177" t="str">
            <v>高锰酸盐指数</v>
          </cell>
          <cell r="AM177" t="str">
            <v>2023-08-20</v>
          </cell>
          <cell r="AN177">
            <v>-1</v>
          </cell>
          <cell r="AO177">
            <v>31.7</v>
          </cell>
          <cell r="AP177">
            <v>-1</v>
          </cell>
          <cell r="AQ177">
            <v>-1</v>
          </cell>
          <cell r="AR177">
            <v>97.7</v>
          </cell>
          <cell r="AS177">
            <v>-1</v>
          </cell>
          <cell r="AT177">
            <v>-1</v>
          </cell>
          <cell r="AU177">
            <v>8</v>
          </cell>
          <cell r="AV177">
            <v>7.3</v>
          </cell>
          <cell r="AW177">
            <v>6</v>
          </cell>
          <cell r="AX177">
            <v>22.8</v>
          </cell>
          <cell r="AY177">
            <v>-1</v>
          </cell>
          <cell r="AZ177">
            <v>0.44</v>
          </cell>
          <cell r="BA177">
            <v>0.058</v>
          </cell>
          <cell r="BB177">
            <v>1.01</v>
          </cell>
          <cell r="BC177">
            <v>-1</v>
          </cell>
          <cell r="BD177">
            <v>-1</v>
          </cell>
          <cell r="BE177">
            <v>0.858</v>
          </cell>
          <cell r="BF177">
            <v>-1</v>
          </cell>
          <cell r="BG177">
            <v>-1</v>
          </cell>
          <cell r="BH177">
            <v>-1</v>
          </cell>
          <cell r="BI177">
            <v>-1</v>
          </cell>
          <cell r="BJ177">
            <v>-1</v>
          </cell>
          <cell r="BK177">
            <v>-1</v>
          </cell>
          <cell r="BL177">
            <v>-1</v>
          </cell>
          <cell r="BM177">
            <v>-1</v>
          </cell>
          <cell r="BN177">
            <v>-1</v>
          </cell>
          <cell r="BO177">
            <v>-1</v>
          </cell>
          <cell r="BP177">
            <v>-1</v>
          </cell>
          <cell r="BQ177">
            <v>-1</v>
          </cell>
          <cell r="BR177">
            <v>-1</v>
          </cell>
          <cell r="BS177">
            <v>19</v>
          </cell>
          <cell r="BT177">
            <v>-1</v>
          </cell>
          <cell r="BU177">
            <v>-1</v>
          </cell>
          <cell r="BV177">
            <v>-1</v>
          </cell>
          <cell r="BW177">
            <v>-1</v>
          </cell>
          <cell r="BX177">
            <v>-1</v>
          </cell>
          <cell r="BY177">
            <v>-1</v>
          </cell>
          <cell r="BZ177" t="str">
            <v/>
          </cell>
        </row>
        <row r="178">
          <cell r="B178" t="str">
            <v>阚町闸上</v>
          </cell>
          <cell r="C178" t="str">
            <v>淮河流域</v>
          </cell>
          <cell r="D178" t="str">
            <v>安徽省</v>
          </cell>
          <cell r="E178" t="str">
            <v>亳州市</v>
          </cell>
          <cell r="F178" t="str">
            <v>亳州市</v>
          </cell>
          <cell r="G178" t="str">
            <v>利辛县</v>
          </cell>
          <cell r="H178" t="str">
            <v>安徽省</v>
          </cell>
          <cell r="I178" t="str">
            <v>亳州市</v>
          </cell>
          <cell r="J178" t="str">
            <v>一级</v>
          </cell>
          <cell r="K178" t="str">
            <v>淮河水系</v>
          </cell>
          <cell r="L178" t="str">
            <v>河流</v>
          </cell>
          <cell r="M178" t="str">
            <v>茨淮新河</v>
          </cell>
          <cell r="N178">
            <v>14511130109</v>
          </cell>
          <cell r="O178" t="str">
            <v>淮河</v>
          </cell>
        </row>
        <row r="178">
          <cell r="S178" t="str">
            <v>茨淮新河阜阳、利辛饮用、农业用水区</v>
          </cell>
          <cell r="T178" t="str">
            <v>新增</v>
          </cell>
          <cell r="U178" t="str">
            <v>—</v>
          </cell>
          <cell r="V178">
            <v>116.3147</v>
          </cell>
          <cell r="W178">
            <v>33.0229</v>
          </cell>
          <cell r="X178" t="str">
            <v>十四五</v>
          </cell>
          <cell r="Y178" t="str">
            <v>没有</v>
          </cell>
          <cell r="Z178" t="str">
            <v>-</v>
          </cell>
          <cell r="AA178">
            <v>2023</v>
          </cell>
          <cell r="AB178">
            <v>8</v>
          </cell>
          <cell r="AC178">
            <v>6</v>
          </cell>
          <cell r="AD178" t="str">
            <v>Ⅲ</v>
          </cell>
          <cell r="AE178" t="str">
            <v>Ⅳ</v>
          </cell>
          <cell r="AF178" t="str">
            <v>Ⅲ</v>
          </cell>
          <cell r="AG178" t="str">
            <v>-</v>
          </cell>
          <cell r="AH178" t="str">
            <v>溶解氧</v>
          </cell>
          <cell r="AI178" t="str">
            <v>-</v>
          </cell>
          <cell r="AJ178" t="str">
            <v>化学需氧量、高锰酸盐指数</v>
          </cell>
          <cell r="AK178" t="str">
            <v>溶解氧</v>
          </cell>
          <cell r="AL178" t="str">
            <v>化学需氧量、高锰酸盐指数</v>
          </cell>
          <cell r="AM178" t="str">
            <v>2023-08-17</v>
          </cell>
          <cell r="AN178">
            <v>-1</v>
          </cell>
          <cell r="AO178">
            <v>32.7</v>
          </cell>
          <cell r="AP178">
            <v>-1</v>
          </cell>
          <cell r="AQ178">
            <v>-1</v>
          </cell>
          <cell r="AR178">
            <v>95.2</v>
          </cell>
          <cell r="AS178">
            <v>-1</v>
          </cell>
          <cell r="AT178">
            <v>-1</v>
          </cell>
          <cell r="AU178">
            <v>8</v>
          </cell>
          <cell r="AV178">
            <v>10.7</v>
          </cell>
          <cell r="AW178">
            <v>5</v>
          </cell>
          <cell r="AX178">
            <v>18.6</v>
          </cell>
          <cell r="AY178">
            <v>-1</v>
          </cell>
          <cell r="AZ178">
            <v>0.15</v>
          </cell>
          <cell r="BA178">
            <v>0.094</v>
          </cell>
          <cell r="BB178">
            <v>0.73</v>
          </cell>
          <cell r="BC178">
            <v>-1</v>
          </cell>
          <cell r="BD178">
            <v>-1</v>
          </cell>
          <cell r="BE178">
            <v>-1</v>
          </cell>
          <cell r="BF178">
            <v>-1</v>
          </cell>
          <cell r="BG178">
            <v>-1</v>
          </cell>
          <cell r="BH178">
            <v>-1</v>
          </cell>
          <cell r="BI178">
            <v>-1</v>
          </cell>
          <cell r="BJ178">
            <v>-1</v>
          </cell>
          <cell r="BK178">
            <v>-1</v>
          </cell>
          <cell r="BL178">
            <v>-1</v>
          </cell>
          <cell r="BM178">
            <v>-1</v>
          </cell>
          <cell r="BN178">
            <v>-1</v>
          </cell>
          <cell r="BO178">
            <v>-1</v>
          </cell>
          <cell r="BP178">
            <v>-1</v>
          </cell>
          <cell r="BQ178">
            <v>-1</v>
          </cell>
          <cell r="BR178">
            <v>-1</v>
          </cell>
          <cell r="BS178">
            <v>1.1</v>
          </cell>
          <cell r="BT178">
            <v>-1</v>
          </cell>
          <cell r="BU178">
            <v>-1</v>
          </cell>
          <cell r="BV178">
            <v>-1</v>
          </cell>
          <cell r="BW178">
            <v>-1</v>
          </cell>
          <cell r="BX178">
            <v>-1</v>
          </cell>
          <cell r="BY178">
            <v>-1</v>
          </cell>
          <cell r="BZ178" t="str">
            <v/>
          </cell>
        </row>
        <row r="179">
          <cell r="B179" t="str">
            <v>小洪河入涡河口</v>
          </cell>
          <cell r="C179" t="str">
            <v>淮河流域</v>
          </cell>
          <cell r="D179" t="str">
            <v>安徽省</v>
          </cell>
          <cell r="E179" t="str">
            <v>亳州市</v>
          </cell>
          <cell r="F179" t="str">
            <v>亳州市</v>
          </cell>
          <cell r="G179" t="str">
            <v>谯城区</v>
          </cell>
          <cell r="H179" t="str">
            <v>安徽省</v>
          </cell>
          <cell r="I179" t="str">
            <v>亳州市</v>
          </cell>
          <cell r="J179" t="str">
            <v>二级</v>
          </cell>
          <cell r="K179" t="str">
            <v>淮河水系</v>
          </cell>
          <cell r="L179" t="str">
            <v>河流</v>
          </cell>
          <cell r="M179" t="str">
            <v>大沙河（小洪河）</v>
          </cell>
          <cell r="N179">
            <v>14511130031</v>
          </cell>
          <cell r="O179" t="str">
            <v>涡河</v>
          </cell>
        </row>
        <row r="179">
          <cell r="S179" t="str">
            <v>小洪河亳州农业用水区</v>
          </cell>
          <cell r="T179" t="str">
            <v>新增</v>
          </cell>
          <cell r="U179" t="str">
            <v>—</v>
          </cell>
          <cell r="V179">
            <v>115.7558</v>
          </cell>
          <cell r="W179">
            <v>33.8881</v>
          </cell>
          <cell r="X179" t="str">
            <v>十四五</v>
          </cell>
          <cell r="Y179" t="str">
            <v>没有</v>
          </cell>
          <cell r="Z179" t="str">
            <v>-</v>
          </cell>
          <cell r="AA179">
            <v>2023</v>
          </cell>
          <cell r="AB179">
            <v>8</v>
          </cell>
          <cell r="AC179">
            <v>7</v>
          </cell>
          <cell r="AD179" t="str">
            <v>Ⅳ</v>
          </cell>
          <cell r="AE179" t="str">
            <v>Ⅴ</v>
          </cell>
          <cell r="AF179" t="str">
            <v>Ⅲ</v>
          </cell>
          <cell r="AG179" t="str">
            <v>化学需氧量（0.3）、高锰酸盐指数（0.08）</v>
          </cell>
          <cell r="AH179" t="str">
            <v>化学需氧量（0.6）、高锰酸盐指数（0.4）、五日生化需氧量（0.3）</v>
          </cell>
          <cell r="AI179" t="str">
            <v>-</v>
          </cell>
          <cell r="AJ179" t="str">
            <v>化学需氧量、高锰酸盐指数</v>
          </cell>
          <cell r="AK179" t="str">
            <v>化学需氧量</v>
          </cell>
          <cell r="AL179" t="str">
            <v>五日生化需氧量、高锰酸盐指数</v>
          </cell>
          <cell r="AM179" t="str">
            <v>2023-08-14</v>
          </cell>
          <cell r="AN179">
            <v>-1</v>
          </cell>
          <cell r="AO179">
            <v>32.7</v>
          </cell>
          <cell r="AP179">
            <v>-1</v>
          </cell>
          <cell r="AQ179">
            <v>-1</v>
          </cell>
          <cell r="AR179">
            <v>124</v>
          </cell>
          <cell r="AS179">
            <v>-1</v>
          </cell>
          <cell r="AT179">
            <v>-1</v>
          </cell>
          <cell r="AU179">
            <v>9</v>
          </cell>
          <cell r="AV179">
            <v>6.9</v>
          </cell>
          <cell r="AW179">
            <v>6.5</v>
          </cell>
          <cell r="AX179">
            <v>26.7</v>
          </cell>
          <cell r="AY179">
            <v>3</v>
          </cell>
          <cell r="AZ179">
            <v>0.1</v>
          </cell>
          <cell r="BA179">
            <v>0.068</v>
          </cell>
          <cell r="BB179">
            <v>1.29</v>
          </cell>
          <cell r="BC179">
            <v>-1</v>
          </cell>
          <cell r="BD179">
            <v>-1</v>
          </cell>
          <cell r="BE179">
            <v>-1</v>
          </cell>
          <cell r="BF179">
            <v>-1</v>
          </cell>
          <cell r="BG179">
            <v>-1</v>
          </cell>
          <cell r="BH179">
            <v>-1</v>
          </cell>
          <cell r="BI179">
            <v>-1</v>
          </cell>
          <cell r="BJ179">
            <v>-1</v>
          </cell>
          <cell r="BK179">
            <v>-1</v>
          </cell>
          <cell r="BL179">
            <v>-1</v>
          </cell>
          <cell r="BM179">
            <v>-1</v>
          </cell>
          <cell r="BN179">
            <v>-1</v>
          </cell>
          <cell r="BO179">
            <v>-1</v>
          </cell>
          <cell r="BP179">
            <v>-1</v>
          </cell>
          <cell r="BQ179">
            <v>-1</v>
          </cell>
          <cell r="BR179">
            <v>-1</v>
          </cell>
          <cell r="BS179">
            <v>1</v>
          </cell>
          <cell r="BT179">
            <v>-1</v>
          </cell>
          <cell r="BU179">
            <v>-1</v>
          </cell>
          <cell r="BV179">
            <v>-1</v>
          </cell>
          <cell r="BW179">
            <v>-1</v>
          </cell>
          <cell r="BX179">
            <v>-1</v>
          </cell>
          <cell r="BY179">
            <v>-1</v>
          </cell>
          <cell r="BZ179" t="str">
            <v/>
          </cell>
        </row>
        <row r="180">
          <cell r="B180" t="str">
            <v>赵王河入涡河口</v>
          </cell>
          <cell r="C180" t="str">
            <v>淮河流域</v>
          </cell>
          <cell r="D180" t="str">
            <v>安徽省</v>
          </cell>
          <cell r="E180" t="str">
            <v>亳州市</v>
          </cell>
          <cell r="F180" t="str">
            <v>亳州市</v>
          </cell>
          <cell r="G180" t="str">
            <v>谯城区</v>
          </cell>
          <cell r="H180" t="str">
            <v>安徽省</v>
          </cell>
          <cell r="I180" t="str">
            <v>亳州市</v>
          </cell>
          <cell r="J180" t="str">
            <v>二级</v>
          </cell>
          <cell r="K180" t="str">
            <v>淮河水系</v>
          </cell>
          <cell r="L180" t="str">
            <v>河流</v>
          </cell>
          <cell r="M180" t="str">
            <v>赵王河</v>
          </cell>
          <cell r="N180">
            <v>14511130117</v>
          </cell>
          <cell r="O180" t="str">
            <v>涡河</v>
          </cell>
        </row>
        <row r="180">
          <cell r="S180" t="str">
            <v>赵王河亳州农业用水区</v>
          </cell>
          <cell r="T180" t="str">
            <v>新增</v>
          </cell>
          <cell r="U180" t="str">
            <v>—</v>
          </cell>
          <cell r="V180">
            <v>115.9383</v>
          </cell>
          <cell r="W180">
            <v>33.6881</v>
          </cell>
          <cell r="X180" t="str">
            <v>十四五</v>
          </cell>
          <cell r="Y180" t="str">
            <v>没有</v>
          </cell>
          <cell r="Z180" t="str">
            <v>-</v>
          </cell>
          <cell r="AA180">
            <v>2023</v>
          </cell>
          <cell r="AB180">
            <v>8</v>
          </cell>
          <cell r="AC180">
            <v>7</v>
          </cell>
          <cell r="AD180" t="str">
            <v>Ⅲ</v>
          </cell>
          <cell r="AE180" t="str">
            <v>Ⅲ</v>
          </cell>
          <cell r="AF180" t="str">
            <v>Ⅳ</v>
          </cell>
          <cell r="AG180" t="str">
            <v>-</v>
          </cell>
          <cell r="AH180" t="str">
            <v>-</v>
          </cell>
          <cell r="AI180" t="str">
            <v>氟化物（0.1）</v>
          </cell>
          <cell r="AJ180" t="str">
            <v>溶解氧、化学需氧量、高锰酸盐指数、总磷</v>
          </cell>
          <cell r="AK180" t="str">
            <v>五日生化需氧量、化学需氧量、高锰酸盐指数</v>
          </cell>
          <cell r="AL180" t="str">
            <v>氟化物</v>
          </cell>
          <cell r="AM180" t="str">
            <v>2023-08-16</v>
          </cell>
          <cell r="AN180">
            <v>-1</v>
          </cell>
          <cell r="AO180">
            <v>30.5</v>
          </cell>
          <cell r="AP180">
            <v>-1</v>
          </cell>
          <cell r="AQ180">
            <v>-1</v>
          </cell>
          <cell r="AR180">
            <v>122</v>
          </cell>
          <cell r="AS180">
            <v>-1</v>
          </cell>
          <cell r="AT180">
            <v>-1</v>
          </cell>
          <cell r="AU180">
            <v>8</v>
          </cell>
          <cell r="AV180">
            <v>5.2</v>
          </cell>
          <cell r="AW180">
            <v>5.2</v>
          </cell>
          <cell r="AX180">
            <v>19.8</v>
          </cell>
          <cell r="AY180">
            <v>-1</v>
          </cell>
          <cell r="AZ180">
            <v>0.25</v>
          </cell>
          <cell r="BA180">
            <v>0.158</v>
          </cell>
          <cell r="BB180">
            <v>2.03</v>
          </cell>
          <cell r="BC180">
            <v>-1</v>
          </cell>
          <cell r="BD180">
            <v>-1</v>
          </cell>
          <cell r="BE180">
            <v>0.778</v>
          </cell>
          <cell r="BF180">
            <v>-1</v>
          </cell>
          <cell r="BG180">
            <v>-1</v>
          </cell>
          <cell r="BH180">
            <v>-1</v>
          </cell>
          <cell r="BI180">
            <v>-1</v>
          </cell>
          <cell r="BJ180">
            <v>-1</v>
          </cell>
          <cell r="BK180">
            <v>-1</v>
          </cell>
          <cell r="BL180">
            <v>-1</v>
          </cell>
          <cell r="BM180">
            <v>-1</v>
          </cell>
          <cell r="BN180">
            <v>-1</v>
          </cell>
          <cell r="BO180">
            <v>-1</v>
          </cell>
          <cell r="BP180">
            <v>-1</v>
          </cell>
          <cell r="BQ180">
            <v>-1</v>
          </cell>
          <cell r="BR180">
            <v>-1</v>
          </cell>
          <cell r="BS180">
            <v>20.8</v>
          </cell>
          <cell r="BT180">
            <v>-1</v>
          </cell>
          <cell r="BU180">
            <v>-1</v>
          </cell>
          <cell r="BV180">
            <v>-1</v>
          </cell>
          <cell r="BW180">
            <v>-1</v>
          </cell>
          <cell r="BX180">
            <v>-1</v>
          </cell>
          <cell r="BY180">
            <v>-1</v>
          </cell>
          <cell r="BZ180" t="str">
            <v/>
          </cell>
        </row>
        <row r="181">
          <cell r="B181" t="str">
            <v>包河亳州市</v>
          </cell>
          <cell r="C181" t="str">
            <v>淮河流域</v>
          </cell>
          <cell r="D181" t="str">
            <v>安徽省</v>
          </cell>
          <cell r="E181" t="str">
            <v>亳州市</v>
          </cell>
          <cell r="F181" t="str">
            <v>亳州市</v>
          </cell>
          <cell r="G181" t="str">
            <v>涡阳县</v>
          </cell>
          <cell r="H181" t="str">
            <v>安徽省</v>
          </cell>
          <cell r="I181" t="str">
            <v>淮北市</v>
          </cell>
          <cell r="J181" t="str">
            <v>二级</v>
          </cell>
          <cell r="K181" t="str">
            <v>淮河水系</v>
          </cell>
          <cell r="L181" t="str">
            <v>河流</v>
          </cell>
          <cell r="M181" t="str">
            <v>包河</v>
          </cell>
          <cell r="N181">
            <v>14511130014</v>
          </cell>
          <cell r="O181" t="str">
            <v>浍河</v>
          </cell>
        </row>
        <row r="181">
          <cell r="S181" t="str">
            <v/>
          </cell>
          <cell r="T181" t="str">
            <v>新增</v>
          </cell>
          <cell r="U181" t="str">
            <v>市界（亳州市-淮北市）</v>
          </cell>
          <cell r="V181">
            <v>116.4865</v>
          </cell>
          <cell r="W181">
            <v>33.6683</v>
          </cell>
          <cell r="X181" t="str">
            <v>十四五</v>
          </cell>
          <cell r="Y181" t="str">
            <v>没有</v>
          </cell>
          <cell r="Z181" t="str">
            <v>-</v>
          </cell>
          <cell r="AA181">
            <v>2023</v>
          </cell>
          <cell r="AB181">
            <v>8</v>
          </cell>
          <cell r="AC181">
            <v>8</v>
          </cell>
          <cell r="AD181" t="str">
            <v>Ⅳ</v>
          </cell>
          <cell r="AE181" t="str">
            <v>Ⅴ</v>
          </cell>
          <cell r="AF181" t="str">
            <v>Ⅴ</v>
          </cell>
          <cell r="AG181" t="str">
            <v>化学需氧量（0.2）</v>
          </cell>
          <cell r="AH181" t="str">
            <v>氨氮（0.6）、化学需氧量（0.2）、高锰酸盐指数（0.1）、五日生化需氧量（0.1）</v>
          </cell>
          <cell r="AI181" t="str">
            <v>化学需氧量（0.6）、五日生化需氧量（0.4）、氟化物（0.05）、高锰酸盐指数（0.02）</v>
          </cell>
          <cell r="AJ181" t="str">
            <v>化学需氧量</v>
          </cell>
          <cell r="AK181" t="str">
            <v>氨氮</v>
          </cell>
          <cell r="AL181" t="str">
            <v>化学需氧量</v>
          </cell>
          <cell r="AM181" t="str">
            <v>2023-08-09</v>
          </cell>
          <cell r="AN181">
            <v>-1</v>
          </cell>
          <cell r="AO181">
            <v>33</v>
          </cell>
          <cell r="AP181">
            <v>-1</v>
          </cell>
          <cell r="AQ181">
            <v>-1</v>
          </cell>
          <cell r="AR181">
            <v>117</v>
          </cell>
          <cell r="AS181">
            <v>-1</v>
          </cell>
          <cell r="AT181">
            <v>-1</v>
          </cell>
          <cell r="AU181">
            <v>8</v>
          </cell>
          <cell r="AV181">
            <v>13.9</v>
          </cell>
          <cell r="AW181">
            <v>5.8</v>
          </cell>
          <cell r="AX181">
            <v>23</v>
          </cell>
          <cell r="AY181">
            <v>3.6</v>
          </cell>
          <cell r="AZ181">
            <v>0.12</v>
          </cell>
          <cell r="BA181">
            <v>0.11</v>
          </cell>
          <cell r="BB181">
            <v>1.81</v>
          </cell>
          <cell r="BC181">
            <v>-1</v>
          </cell>
          <cell r="BD181">
            <v>-1</v>
          </cell>
          <cell r="BE181">
            <v>0.928</v>
          </cell>
          <cell r="BF181">
            <v>-1</v>
          </cell>
          <cell r="BG181">
            <v>-1</v>
          </cell>
          <cell r="BH181">
            <v>-1</v>
          </cell>
          <cell r="BI181">
            <v>-1</v>
          </cell>
          <cell r="BJ181">
            <v>-1</v>
          </cell>
          <cell r="BK181">
            <v>-1</v>
          </cell>
          <cell r="BL181">
            <v>-1</v>
          </cell>
          <cell r="BM181">
            <v>-1</v>
          </cell>
          <cell r="BN181">
            <v>-1</v>
          </cell>
          <cell r="BO181">
            <v>-1</v>
          </cell>
          <cell r="BP181">
            <v>-1</v>
          </cell>
          <cell r="BQ181">
            <v>-1</v>
          </cell>
          <cell r="BR181">
            <v>-1</v>
          </cell>
          <cell r="BS181">
            <v>25.6</v>
          </cell>
          <cell r="BT181">
            <v>-1</v>
          </cell>
          <cell r="BU181">
            <v>-1</v>
          </cell>
          <cell r="BV181">
            <v>-1</v>
          </cell>
          <cell r="BW181">
            <v>-1</v>
          </cell>
          <cell r="BX181">
            <v>-1</v>
          </cell>
          <cell r="BY181">
            <v>-1</v>
          </cell>
          <cell r="BZ181" t="str">
            <v/>
          </cell>
        </row>
        <row r="182">
          <cell r="B182" t="str">
            <v>北淝河亳州市</v>
          </cell>
          <cell r="C182" t="str">
            <v>淮河流域</v>
          </cell>
          <cell r="D182" t="str">
            <v>安徽省</v>
          </cell>
          <cell r="E182" t="str">
            <v>亳州市</v>
          </cell>
          <cell r="F182" t="str">
            <v>亳州市</v>
          </cell>
          <cell r="G182" t="str">
            <v>蒙城县、涡阳县</v>
          </cell>
          <cell r="H182" t="str">
            <v>安徽省</v>
          </cell>
          <cell r="I182" t="str">
            <v>蚌埠市</v>
          </cell>
          <cell r="J182" t="str">
            <v>一级</v>
          </cell>
          <cell r="K182" t="str">
            <v>淮河水系</v>
          </cell>
          <cell r="L182" t="str">
            <v>河流</v>
          </cell>
          <cell r="M182" t="str">
            <v>北淝河</v>
          </cell>
          <cell r="N182">
            <v>14511130017</v>
          </cell>
          <cell r="O182" t="str">
            <v>淮河</v>
          </cell>
        </row>
        <row r="182">
          <cell r="S182" t="str">
            <v/>
          </cell>
          <cell r="T182" t="str">
            <v>新增</v>
          </cell>
          <cell r="U182" t="str">
            <v>市界（亳州市-蚌埠市）</v>
          </cell>
          <cell r="V182">
            <v>116.8066</v>
          </cell>
          <cell r="W182">
            <v>33.3047</v>
          </cell>
          <cell r="X182" t="str">
            <v>十四五</v>
          </cell>
          <cell r="Y182" t="str">
            <v>没有</v>
          </cell>
          <cell r="Z182" t="str">
            <v>-</v>
          </cell>
          <cell r="AA182">
            <v>2023</v>
          </cell>
          <cell r="AB182">
            <v>8</v>
          </cell>
          <cell r="AC182">
            <v>7</v>
          </cell>
          <cell r="AD182" t="str">
            <v>Ⅲ</v>
          </cell>
          <cell r="AE182" t="str">
            <v>Ⅲ</v>
          </cell>
          <cell r="AF182" t="str">
            <v>Ⅳ</v>
          </cell>
          <cell r="AG182" t="str">
            <v>-</v>
          </cell>
          <cell r="AH182" t="str">
            <v>-</v>
          </cell>
          <cell r="AI182" t="str">
            <v>氟化物（0.1）</v>
          </cell>
          <cell r="AJ182" t="str">
            <v>高锰酸盐指数</v>
          </cell>
          <cell r="AK182" t="str">
            <v>化学需氧量、高锰酸盐指数</v>
          </cell>
          <cell r="AL182" t="str">
            <v>氟化物</v>
          </cell>
          <cell r="AM182" t="str">
            <v>2023-08-13</v>
          </cell>
          <cell r="AN182">
            <v>-1</v>
          </cell>
          <cell r="AO182">
            <v>31.2</v>
          </cell>
          <cell r="AP182">
            <v>-1</v>
          </cell>
          <cell r="AQ182">
            <v>-1</v>
          </cell>
          <cell r="AR182">
            <v>95.4</v>
          </cell>
          <cell r="AS182">
            <v>-1</v>
          </cell>
          <cell r="AT182">
            <v>-1</v>
          </cell>
          <cell r="AU182">
            <v>8</v>
          </cell>
          <cell r="AV182">
            <v>6</v>
          </cell>
          <cell r="AW182">
            <v>4.1</v>
          </cell>
          <cell r="AX182">
            <v>14</v>
          </cell>
          <cell r="AY182">
            <v>-1</v>
          </cell>
          <cell r="AZ182">
            <v>0.3</v>
          </cell>
          <cell r="BA182">
            <v>0.06</v>
          </cell>
          <cell r="BB182">
            <v>0.58</v>
          </cell>
          <cell r="BC182">
            <v>-1</v>
          </cell>
          <cell r="BD182">
            <v>-1</v>
          </cell>
          <cell r="BE182">
            <v>0.818</v>
          </cell>
          <cell r="BF182">
            <v>-1</v>
          </cell>
          <cell r="BG182">
            <v>-1</v>
          </cell>
          <cell r="BH182">
            <v>-1</v>
          </cell>
          <cell r="BI182">
            <v>-1</v>
          </cell>
          <cell r="BJ182">
            <v>-1</v>
          </cell>
          <cell r="BK182">
            <v>-1</v>
          </cell>
          <cell r="BL182">
            <v>-1</v>
          </cell>
          <cell r="BM182">
            <v>-1</v>
          </cell>
          <cell r="BN182">
            <v>-1</v>
          </cell>
          <cell r="BO182">
            <v>-1</v>
          </cell>
          <cell r="BP182">
            <v>-1</v>
          </cell>
          <cell r="BQ182">
            <v>-1</v>
          </cell>
          <cell r="BR182">
            <v>-1</v>
          </cell>
          <cell r="BS182">
            <v>19.7</v>
          </cell>
          <cell r="BT182">
            <v>-1</v>
          </cell>
          <cell r="BU182">
            <v>-1</v>
          </cell>
          <cell r="BV182">
            <v>-1</v>
          </cell>
          <cell r="BW182">
            <v>-1</v>
          </cell>
          <cell r="BX182">
            <v>-1</v>
          </cell>
          <cell r="BY182">
            <v>-1</v>
          </cell>
          <cell r="BZ182" t="str">
            <v/>
          </cell>
        </row>
        <row r="183">
          <cell r="B183" t="str">
            <v>西淝河亳州市</v>
          </cell>
          <cell r="C183" t="str">
            <v>淮河流域</v>
          </cell>
          <cell r="D183" t="str">
            <v>安徽省</v>
          </cell>
          <cell r="E183" t="str">
            <v>亳州市</v>
          </cell>
          <cell r="F183" t="str">
            <v>亳州市</v>
          </cell>
          <cell r="G183" t="str">
            <v>利辛县、颍东区</v>
          </cell>
          <cell r="H183" t="str">
            <v>安徽省</v>
          </cell>
          <cell r="I183" t="str">
            <v>亳州市</v>
          </cell>
          <cell r="J183" t="str">
            <v>一级</v>
          </cell>
          <cell r="K183" t="str">
            <v>淮河水系</v>
          </cell>
          <cell r="L183" t="str">
            <v>河流</v>
          </cell>
          <cell r="M183" t="str">
            <v>西淝河</v>
          </cell>
          <cell r="N183">
            <v>14511130113</v>
          </cell>
          <cell r="O183" t="str">
            <v>淮河</v>
          </cell>
        </row>
        <row r="183">
          <cell r="S183" t="str">
            <v/>
          </cell>
          <cell r="T183" t="str">
            <v>新增</v>
          </cell>
          <cell r="U183" t="str">
            <v>市界（亳州市-淮南市）</v>
          </cell>
          <cell r="V183">
            <v>116.3884</v>
          </cell>
          <cell r="W183">
            <v>32.8962</v>
          </cell>
          <cell r="X183" t="str">
            <v>十四五</v>
          </cell>
          <cell r="Y183" t="str">
            <v>没有</v>
          </cell>
          <cell r="Z183" t="str">
            <v>-</v>
          </cell>
          <cell r="AA183">
            <v>2023</v>
          </cell>
          <cell r="AB183">
            <v>8</v>
          </cell>
          <cell r="AC183">
            <v>7</v>
          </cell>
          <cell r="AD183" t="str">
            <v>Ⅲ</v>
          </cell>
          <cell r="AE183" t="str">
            <v>Ⅲ</v>
          </cell>
          <cell r="AF183" t="str">
            <v>Ⅲ</v>
          </cell>
          <cell r="AG183" t="str">
            <v>-</v>
          </cell>
          <cell r="AH183" t="str">
            <v>-</v>
          </cell>
          <cell r="AI183" t="str">
            <v>-</v>
          </cell>
          <cell r="AJ183" t="str">
            <v>溶解氧、化学需氧量、高锰酸盐指数、总磷</v>
          </cell>
          <cell r="AK183" t="str">
            <v>五日生化需氧量、化学需氧量、高锰酸盐指数</v>
          </cell>
          <cell r="AL183" t="str">
            <v>溶解氧、化学需氧量、高锰酸盐指数</v>
          </cell>
          <cell r="AM183" t="str">
            <v>2023-08-15</v>
          </cell>
          <cell r="AN183">
            <v>-1</v>
          </cell>
          <cell r="AO183">
            <v>30.6</v>
          </cell>
          <cell r="AP183">
            <v>-1</v>
          </cell>
          <cell r="AQ183">
            <v>-1</v>
          </cell>
          <cell r="AR183">
            <v>85.2</v>
          </cell>
          <cell r="AS183">
            <v>-1</v>
          </cell>
          <cell r="AT183">
            <v>-1</v>
          </cell>
          <cell r="AU183">
            <v>8</v>
          </cell>
          <cell r="AV183">
            <v>5.1</v>
          </cell>
          <cell r="AW183">
            <v>6</v>
          </cell>
          <cell r="AX183">
            <v>19</v>
          </cell>
          <cell r="AY183">
            <v>-1</v>
          </cell>
          <cell r="AZ183">
            <v>0.08</v>
          </cell>
          <cell r="BA183">
            <v>0.162</v>
          </cell>
          <cell r="BB183">
            <v>0.48</v>
          </cell>
          <cell r="BC183">
            <v>-1</v>
          </cell>
          <cell r="BD183">
            <v>-1</v>
          </cell>
          <cell r="BE183">
            <v>0.908</v>
          </cell>
          <cell r="BF183">
            <v>-1</v>
          </cell>
          <cell r="BG183">
            <v>-1</v>
          </cell>
          <cell r="BH183">
            <v>-1</v>
          </cell>
          <cell r="BI183">
            <v>-1</v>
          </cell>
          <cell r="BJ183">
            <v>-1</v>
          </cell>
          <cell r="BK183">
            <v>-1</v>
          </cell>
          <cell r="BL183">
            <v>-1</v>
          </cell>
          <cell r="BM183">
            <v>-1</v>
          </cell>
          <cell r="BN183">
            <v>-1</v>
          </cell>
          <cell r="BO183">
            <v>-1</v>
          </cell>
          <cell r="BP183">
            <v>-1</v>
          </cell>
          <cell r="BQ183">
            <v>-1</v>
          </cell>
          <cell r="BR183">
            <v>-1</v>
          </cell>
          <cell r="BS183">
            <v>24.7</v>
          </cell>
          <cell r="BT183">
            <v>-1</v>
          </cell>
          <cell r="BU183">
            <v>-1</v>
          </cell>
          <cell r="BV183">
            <v>-1</v>
          </cell>
          <cell r="BW183">
            <v>-1</v>
          </cell>
          <cell r="BX183">
            <v>-1</v>
          </cell>
          <cell r="BY183">
            <v>-1</v>
          </cell>
          <cell r="BZ183" t="str">
            <v/>
          </cell>
        </row>
        <row r="184">
          <cell r="B184" t="str">
            <v>立仓</v>
          </cell>
          <cell r="C184" t="str">
            <v>淮河流域</v>
          </cell>
          <cell r="D184" t="str">
            <v>安徽省</v>
          </cell>
          <cell r="E184" t="str">
            <v>亳州市</v>
          </cell>
          <cell r="F184" t="str">
            <v>亳州市</v>
          </cell>
          <cell r="G184" t="str">
            <v>蒙城县</v>
          </cell>
          <cell r="H184" t="str">
            <v>安徽省</v>
          </cell>
          <cell r="I184" t="str">
            <v>亳州市</v>
          </cell>
          <cell r="J184" t="str">
            <v>一级</v>
          </cell>
          <cell r="K184" t="str">
            <v>淮河水系</v>
          </cell>
          <cell r="L184" t="str">
            <v>河流</v>
          </cell>
          <cell r="M184" t="str">
            <v>芡河</v>
          </cell>
          <cell r="N184">
            <v>14511130107</v>
          </cell>
          <cell r="O184" t="str">
            <v>淮河</v>
          </cell>
        </row>
        <row r="184">
          <cell r="S184" t="str">
            <v>芡河亳州、蚌埠保留区</v>
          </cell>
          <cell r="T184" t="str">
            <v>新增</v>
          </cell>
          <cell r="U184" t="str">
            <v>—</v>
          </cell>
          <cell r="V184">
            <v>116.7103</v>
          </cell>
          <cell r="W184">
            <v>33.0158</v>
          </cell>
          <cell r="X184" t="str">
            <v>十四五</v>
          </cell>
          <cell r="Y184" t="str">
            <v>没有</v>
          </cell>
          <cell r="Z184" t="str">
            <v>-</v>
          </cell>
          <cell r="AA184">
            <v>2023</v>
          </cell>
          <cell r="AB184">
            <v>8</v>
          </cell>
          <cell r="AC184">
            <v>6</v>
          </cell>
          <cell r="AD184" t="str">
            <v>Ⅳ</v>
          </cell>
          <cell r="AE184" t="str">
            <v>Ⅲ</v>
          </cell>
          <cell r="AF184" t="str">
            <v>Ⅳ</v>
          </cell>
          <cell r="AG184" t="str">
            <v>化学需氧量（0.3）、高锰酸盐指数（0.2）</v>
          </cell>
          <cell r="AH184" t="str">
            <v>-</v>
          </cell>
          <cell r="AI184" t="str">
            <v>化学需氧量（0.1）、高锰酸盐指数（0.1）</v>
          </cell>
          <cell r="AJ184" t="str">
            <v>化学需氧量、高锰酸盐指数</v>
          </cell>
          <cell r="AK184" t="str">
            <v>五日生化需氧量、化学需氧量、高锰酸盐指数、总磷</v>
          </cell>
          <cell r="AL184" t="str">
            <v>化学需氧量、高锰酸盐指数</v>
          </cell>
          <cell r="AM184" t="str">
            <v>2023-08-15</v>
          </cell>
          <cell r="AN184">
            <v>-1</v>
          </cell>
          <cell r="AO184">
            <v>32.4</v>
          </cell>
          <cell r="AP184">
            <v>-1</v>
          </cell>
          <cell r="AQ184">
            <v>-1</v>
          </cell>
          <cell r="AR184">
            <v>97.3</v>
          </cell>
          <cell r="AS184">
            <v>-1</v>
          </cell>
          <cell r="AT184">
            <v>-1</v>
          </cell>
          <cell r="AU184">
            <v>8</v>
          </cell>
          <cell r="AV184">
            <v>9.7</v>
          </cell>
          <cell r="AW184">
            <v>7.2</v>
          </cell>
          <cell r="AX184">
            <v>25.5</v>
          </cell>
          <cell r="AY184">
            <v>-1</v>
          </cell>
          <cell r="AZ184">
            <v>0.07</v>
          </cell>
          <cell r="BA184">
            <v>0.15</v>
          </cell>
          <cell r="BB184">
            <v>0.47</v>
          </cell>
          <cell r="BC184">
            <v>-1</v>
          </cell>
          <cell r="BD184">
            <v>-1</v>
          </cell>
          <cell r="BE184">
            <v>-1</v>
          </cell>
          <cell r="BF184">
            <v>-1</v>
          </cell>
          <cell r="BG184">
            <v>-1</v>
          </cell>
          <cell r="BH184">
            <v>-1</v>
          </cell>
          <cell r="BI184">
            <v>-1</v>
          </cell>
          <cell r="BJ184">
            <v>-1</v>
          </cell>
          <cell r="BK184">
            <v>-1</v>
          </cell>
          <cell r="BL184">
            <v>-1</v>
          </cell>
          <cell r="BM184">
            <v>-1</v>
          </cell>
          <cell r="BN184">
            <v>-1</v>
          </cell>
          <cell r="BO184">
            <v>-1</v>
          </cell>
          <cell r="BP184">
            <v>-1</v>
          </cell>
          <cell r="BQ184">
            <v>-1</v>
          </cell>
          <cell r="BR184">
            <v>-1</v>
          </cell>
          <cell r="BS184">
            <v>56.2</v>
          </cell>
          <cell r="BT184">
            <v>-1</v>
          </cell>
          <cell r="BU184">
            <v>-1</v>
          </cell>
          <cell r="BV184">
            <v>-1</v>
          </cell>
          <cell r="BW184">
            <v>-1</v>
          </cell>
          <cell r="BX184">
            <v>-1</v>
          </cell>
          <cell r="BY184">
            <v>-1</v>
          </cell>
          <cell r="BZ184" t="str">
            <v/>
          </cell>
        </row>
        <row r="185">
          <cell r="B185" t="str">
            <v>香口（右岸）</v>
          </cell>
          <cell r="C185" t="str">
            <v>长江流域</v>
          </cell>
          <cell r="D185" t="str">
            <v>江西省</v>
          </cell>
          <cell r="E185" t="str">
            <v>九江市</v>
          </cell>
          <cell r="F185" t="str">
            <v>九江市</v>
          </cell>
          <cell r="G185" t="str">
            <v>湖口县、彭泽县</v>
          </cell>
          <cell r="H185" t="str">
            <v>安徽省</v>
          </cell>
          <cell r="I185" t="str">
            <v>池州市</v>
          </cell>
          <cell r="J185" t="str">
            <v>干流</v>
          </cell>
          <cell r="K185" t="str">
            <v>长江水系</v>
          </cell>
          <cell r="L185" t="str">
            <v>河流</v>
          </cell>
          <cell r="M185" t="str">
            <v>长江</v>
          </cell>
          <cell r="N185">
            <v>14502050481</v>
          </cell>
          <cell r="O185" t="str">
            <v>东海</v>
          </cell>
        </row>
        <row r="185">
          <cell r="S185" t="str">
            <v>长江湖口、彭泽保留区(右岸)/长江彭泽保留区(右岸)/长江彭泽工业用水区/长江彭泽饮用水源区/长江赣皖缓冲区(右岸)</v>
          </cell>
          <cell r="T185" t="str">
            <v>保留</v>
          </cell>
          <cell r="U185" t="str">
            <v>省界（赣-皖）</v>
          </cell>
          <cell r="V185">
            <v>116.7772</v>
          </cell>
          <cell r="W185">
            <v>30.074</v>
          </cell>
          <cell r="X185" t="str">
            <v>十二五,十三五,十四五</v>
          </cell>
          <cell r="Y185" t="str">
            <v>有</v>
          </cell>
          <cell r="Z185" t="str">
            <v>固定站</v>
          </cell>
          <cell r="AA185">
            <v>2023</v>
          </cell>
          <cell r="AB185">
            <v>8</v>
          </cell>
          <cell r="AC185">
            <v>5</v>
          </cell>
          <cell r="AD185" t="str">
            <v>Ⅱ</v>
          </cell>
          <cell r="AE185" t="str">
            <v>Ⅱ</v>
          </cell>
          <cell r="AF185" t="str">
            <v>Ⅲ</v>
          </cell>
          <cell r="AG185" t="str">
            <v>-</v>
          </cell>
          <cell r="AH185" t="str">
            <v>-</v>
          </cell>
          <cell r="AI185" t="str">
            <v>-</v>
          </cell>
          <cell r="AJ185" t="str">
            <v>溶解氧</v>
          </cell>
          <cell r="AK185" t="str">
            <v>溶解氧</v>
          </cell>
          <cell r="AL185" t="str">
            <v>溶解氧</v>
          </cell>
          <cell r="AM185" t="str">
            <v>2023-08-01</v>
          </cell>
          <cell r="AN185">
            <v>-1</v>
          </cell>
          <cell r="AO185">
            <v>27.3</v>
          </cell>
          <cell r="AP185">
            <v>-1</v>
          </cell>
          <cell r="AQ185">
            <v>-1</v>
          </cell>
          <cell r="AR185">
            <v>33.4</v>
          </cell>
          <cell r="AS185">
            <v>-1</v>
          </cell>
          <cell r="AT185">
            <v>-1</v>
          </cell>
          <cell r="AU185">
            <v>7</v>
          </cell>
          <cell r="AV185">
            <v>6.1</v>
          </cell>
          <cell r="AW185">
            <v>0.7</v>
          </cell>
          <cell r="AX185">
            <v>-1</v>
          </cell>
          <cell r="AY185">
            <v>-1</v>
          </cell>
          <cell r="AZ185">
            <v>0.02</v>
          </cell>
          <cell r="BA185">
            <v>0.014</v>
          </cell>
          <cell r="BB185">
            <v>1.47</v>
          </cell>
          <cell r="BC185">
            <v>-1</v>
          </cell>
          <cell r="BD185">
            <v>-1</v>
          </cell>
          <cell r="BE185">
            <v>-1</v>
          </cell>
          <cell r="BF185">
            <v>-1</v>
          </cell>
          <cell r="BG185">
            <v>-1</v>
          </cell>
          <cell r="BH185">
            <v>-1</v>
          </cell>
          <cell r="BI185">
            <v>-1</v>
          </cell>
          <cell r="BJ185">
            <v>-1</v>
          </cell>
          <cell r="BK185">
            <v>-1</v>
          </cell>
          <cell r="BL185">
            <v>-1</v>
          </cell>
          <cell r="BM185">
            <v>-1</v>
          </cell>
          <cell r="BN185">
            <v>-1</v>
          </cell>
          <cell r="BO185">
            <v>-1</v>
          </cell>
          <cell r="BP185">
            <v>-1</v>
          </cell>
          <cell r="BQ185">
            <v>-1</v>
          </cell>
          <cell r="BR185">
            <v>-1</v>
          </cell>
          <cell r="BS185">
            <v>1.7</v>
          </cell>
          <cell r="BT185">
            <v>-1</v>
          </cell>
          <cell r="BU185">
            <v>-1</v>
          </cell>
          <cell r="BV185">
            <v>-1</v>
          </cell>
          <cell r="BW185">
            <v>-1</v>
          </cell>
          <cell r="BX185">
            <v>-1</v>
          </cell>
          <cell r="BY185">
            <v>-1</v>
          </cell>
          <cell r="BZ185" t="str">
            <v/>
          </cell>
        </row>
        <row r="186">
          <cell r="B186" t="str">
            <v>五步沟（右岸）</v>
          </cell>
          <cell r="C186" t="str">
            <v>长江流域</v>
          </cell>
          <cell r="D186" t="str">
            <v>安徽省</v>
          </cell>
          <cell r="E186" t="str">
            <v>池州市</v>
          </cell>
          <cell r="F186" t="str">
            <v>池州市</v>
          </cell>
          <cell r="G186" t="str">
            <v>贵池区</v>
          </cell>
          <cell r="H186" t="str">
            <v>安徽省</v>
          </cell>
          <cell r="I186" t="str">
            <v>池州市</v>
          </cell>
          <cell r="J186" t="str">
            <v>干流</v>
          </cell>
          <cell r="K186" t="str">
            <v>长江水系</v>
          </cell>
          <cell r="L186" t="str">
            <v>河流</v>
          </cell>
          <cell r="M186" t="str">
            <v>长江</v>
          </cell>
          <cell r="N186">
            <v>14502050481</v>
          </cell>
          <cell r="O186" t="str">
            <v>东海</v>
          </cell>
        </row>
        <row r="186">
          <cell r="S186" t="str">
            <v>长江右岸贵池工业、农业用水区/长江右岸铜陵自然保护区</v>
          </cell>
          <cell r="T186" t="str">
            <v>保留</v>
          </cell>
          <cell r="U186" t="str">
            <v>市界（池州市-铜陵市）</v>
          </cell>
          <cell r="V186">
            <v>117.7376</v>
          </cell>
          <cell r="W186">
            <v>30.8063</v>
          </cell>
          <cell r="X186" t="str">
            <v>十二五,十三五,十四五</v>
          </cell>
          <cell r="Y186" t="str">
            <v>有</v>
          </cell>
          <cell r="Z186" t="str">
            <v>固定站</v>
          </cell>
          <cell r="AA186">
            <v>2023</v>
          </cell>
          <cell r="AB186">
            <v>8</v>
          </cell>
          <cell r="AC186">
            <v>5</v>
          </cell>
          <cell r="AD186" t="str">
            <v>Ⅱ</v>
          </cell>
          <cell r="AE186" t="str">
            <v>Ⅱ</v>
          </cell>
          <cell r="AF186" t="str">
            <v>Ⅱ</v>
          </cell>
          <cell r="AG186" t="str">
            <v>-</v>
          </cell>
          <cell r="AH186" t="str">
            <v>-</v>
          </cell>
          <cell r="AI186" t="str">
            <v>-</v>
          </cell>
          <cell r="AJ186" t="str">
            <v>溶解氧、总磷</v>
          </cell>
          <cell r="AK186" t="str">
            <v>溶解氧、高锰酸盐指数、总磷</v>
          </cell>
          <cell r="AL186" t="str">
            <v>溶解氧、总磷</v>
          </cell>
          <cell r="AM186" t="str">
            <v>2023-08-01</v>
          </cell>
          <cell r="AN186">
            <v>-1</v>
          </cell>
          <cell r="AO186">
            <v>30.2</v>
          </cell>
          <cell r="AP186">
            <v>-1</v>
          </cell>
          <cell r="AQ186">
            <v>-1</v>
          </cell>
          <cell r="AR186">
            <v>33.3</v>
          </cell>
          <cell r="AS186">
            <v>-1</v>
          </cell>
          <cell r="AT186">
            <v>-1</v>
          </cell>
          <cell r="AU186">
            <v>8</v>
          </cell>
          <cell r="AV186">
            <v>6.5</v>
          </cell>
          <cell r="AW186">
            <v>1.8</v>
          </cell>
          <cell r="AX186">
            <v>-1</v>
          </cell>
          <cell r="AY186">
            <v>-1</v>
          </cell>
          <cell r="AZ186">
            <v>0.03</v>
          </cell>
          <cell r="BA186">
            <v>0.07</v>
          </cell>
          <cell r="BB186">
            <v>1.79</v>
          </cell>
          <cell r="BC186">
            <v>-1</v>
          </cell>
          <cell r="BD186">
            <v>-1</v>
          </cell>
          <cell r="BE186">
            <v>-1</v>
          </cell>
          <cell r="BF186">
            <v>-1</v>
          </cell>
          <cell r="BG186">
            <v>-1</v>
          </cell>
          <cell r="BH186">
            <v>-1</v>
          </cell>
          <cell r="BI186">
            <v>-1</v>
          </cell>
          <cell r="BJ186">
            <v>-1</v>
          </cell>
          <cell r="BK186">
            <v>-1</v>
          </cell>
          <cell r="BL186">
            <v>-1</v>
          </cell>
          <cell r="BM186">
            <v>-1</v>
          </cell>
          <cell r="BN186">
            <v>-1</v>
          </cell>
          <cell r="BO186">
            <v>-1</v>
          </cell>
          <cell r="BP186">
            <v>-1</v>
          </cell>
          <cell r="BQ186">
            <v>-1</v>
          </cell>
          <cell r="BR186">
            <v>-1</v>
          </cell>
          <cell r="BS186">
            <v>39.2</v>
          </cell>
          <cell r="BT186">
            <v>-1</v>
          </cell>
          <cell r="BU186">
            <v>-1</v>
          </cell>
          <cell r="BV186">
            <v>-1</v>
          </cell>
          <cell r="BW186">
            <v>-1</v>
          </cell>
          <cell r="BX186">
            <v>-1</v>
          </cell>
          <cell r="BY186">
            <v>-1</v>
          </cell>
          <cell r="BZ186" t="str">
            <v/>
          </cell>
        </row>
        <row r="187">
          <cell r="B187" t="str">
            <v>张溪</v>
          </cell>
          <cell r="C187" t="str">
            <v>长江流域</v>
          </cell>
          <cell r="D187" t="str">
            <v>安徽省</v>
          </cell>
          <cell r="E187" t="str">
            <v>池州市</v>
          </cell>
          <cell r="F187" t="str">
            <v>池州市</v>
          </cell>
          <cell r="G187" t="str">
            <v>东至县、石台县</v>
          </cell>
          <cell r="H187" t="str">
            <v>安徽省</v>
          </cell>
          <cell r="I187" t="str">
            <v>池州市</v>
          </cell>
          <cell r="J187" t="str">
            <v>入湖河流</v>
          </cell>
          <cell r="K187" t="str">
            <v>长江水系</v>
          </cell>
          <cell r="L187" t="str">
            <v>河流</v>
          </cell>
          <cell r="M187" t="str">
            <v>黄湓河</v>
          </cell>
          <cell r="N187">
            <v>14502050525</v>
          </cell>
          <cell r="O187" t="str">
            <v>升金湖</v>
          </cell>
        </row>
        <row r="187">
          <cell r="S187" t="str">
            <v/>
          </cell>
          <cell r="T187" t="str">
            <v>保留</v>
          </cell>
          <cell r="U187" t="str">
            <v>—</v>
          </cell>
          <cell r="V187">
            <v>117.0516</v>
          </cell>
          <cell r="W187">
            <v>30.2616</v>
          </cell>
          <cell r="X187" t="str">
            <v>十二五,十三五,十四五</v>
          </cell>
          <cell r="Y187" t="str">
            <v>有</v>
          </cell>
          <cell r="Z187" t="str">
            <v>固定站</v>
          </cell>
          <cell r="AA187">
            <v>2023</v>
          </cell>
          <cell r="AB187">
            <v>8</v>
          </cell>
          <cell r="AC187">
            <v>5</v>
          </cell>
          <cell r="AD187" t="str">
            <v>Ⅰ</v>
          </cell>
          <cell r="AE187" t="str">
            <v>Ⅱ</v>
          </cell>
          <cell r="AF187" t="str">
            <v>Ⅰ</v>
          </cell>
          <cell r="AG187" t="str">
            <v>-</v>
          </cell>
          <cell r="AH187" t="str">
            <v>-</v>
          </cell>
          <cell r="AI187" t="str">
            <v>-</v>
          </cell>
          <cell r="AJ187" t="str">
            <v>pH、溶解氧、高锰酸盐指数、氨氮、总磷</v>
          </cell>
          <cell r="AK187" t="str">
            <v>溶解氧、总磷</v>
          </cell>
          <cell r="AL187" t="str">
            <v>pH、溶解氧、高锰酸盐指数、氨氮、总磷</v>
          </cell>
          <cell r="AM187" t="str">
            <v>2023-08-01</v>
          </cell>
          <cell r="AN187">
            <v>-1</v>
          </cell>
          <cell r="AO187">
            <v>30.4</v>
          </cell>
          <cell r="AP187">
            <v>-1</v>
          </cell>
          <cell r="AQ187">
            <v>-1</v>
          </cell>
          <cell r="AR187">
            <v>23.1</v>
          </cell>
          <cell r="AS187">
            <v>-1</v>
          </cell>
          <cell r="AT187">
            <v>-1</v>
          </cell>
          <cell r="AU187">
            <v>7</v>
          </cell>
          <cell r="AV187">
            <v>7.7</v>
          </cell>
          <cell r="AW187">
            <v>1.1</v>
          </cell>
          <cell r="AX187">
            <v>-1</v>
          </cell>
          <cell r="AY187">
            <v>-1</v>
          </cell>
          <cell r="AZ187">
            <v>0.02</v>
          </cell>
          <cell r="BA187">
            <v>0.015</v>
          </cell>
          <cell r="BB187">
            <v>0.9</v>
          </cell>
          <cell r="BC187">
            <v>-1</v>
          </cell>
          <cell r="BD187">
            <v>-1</v>
          </cell>
          <cell r="BE187">
            <v>-1</v>
          </cell>
          <cell r="BF187">
            <v>-1</v>
          </cell>
          <cell r="BG187">
            <v>-1</v>
          </cell>
          <cell r="BH187">
            <v>-1</v>
          </cell>
          <cell r="BI187">
            <v>-1</v>
          </cell>
          <cell r="BJ187">
            <v>-1</v>
          </cell>
          <cell r="BK187">
            <v>-1</v>
          </cell>
          <cell r="BL187">
            <v>-1</v>
          </cell>
          <cell r="BM187">
            <v>-1</v>
          </cell>
          <cell r="BN187">
            <v>-1</v>
          </cell>
          <cell r="BO187">
            <v>-1</v>
          </cell>
          <cell r="BP187">
            <v>-1</v>
          </cell>
          <cell r="BQ187">
            <v>-1</v>
          </cell>
          <cell r="BR187">
            <v>-1</v>
          </cell>
          <cell r="BS187">
            <v>18.9</v>
          </cell>
          <cell r="BT187">
            <v>-1</v>
          </cell>
          <cell r="BU187">
            <v>-1</v>
          </cell>
          <cell r="BV187">
            <v>-1</v>
          </cell>
          <cell r="BW187">
            <v>-1</v>
          </cell>
          <cell r="BX187">
            <v>-1</v>
          </cell>
          <cell r="BY187">
            <v>-1</v>
          </cell>
          <cell r="BZ187" t="str">
            <v/>
          </cell>
        </row>
        <row r="188">
          <cell r="B188" t="str">
            <v>青通河河口</v>
          </cell>
          <cell r="C188" t="str">
            <v>长江流域</v>
          </cell>
          <cell r="D188" t="str">
            <v>安徽省</v>
          </cell>
          <cell r="E188" t="str">
            <v>池州市</v>
          </cell>
          <cell r="F188" t="str">
            <v>池州市</v>
          </cell>
          <cell r="G188" t="str">
            <v>青阳县、南陵县</v>
          </cell>
          <cell r="H188" t="str">
            <v>安徽省</v>
          </cell>
          <cell r="I188" t="str">
            <v>池州市</v>
          </cell>
          <cell r="J188" t="str">
            <v>一级</v>
          </cell>
          <cell r="K188" t="str">
            <v>长江水系</v>
          </cell>
          <cell r="L188" t="str">
            <v>河流</v>
          </cell>
          <cell r="M188" t="str">
            <v>青通河</v>
          </cell>
          <cell r="N188">
            <v>14502050500</v>
          </cell>
          <cell r="O188" t="str">
            <v>长江</v>
          </cell>
        </row>
        <row r="188">
          <cell r="S188" t="str">
            <v/>
          </cell>
          <cell r="T188" t="str">
            <v>保留</v>
          </cell>
          <cell r="U188" t="str">
            <v>—</v>
          </cell>
          <cell r="V188">
            <v>117.7527</v>
          </cell>
          <cell r="W188">
            <v>30.7703</v>
          </cell>
          <cell r="X188" t="str">
            <v>十二五,十三五,十四五</v>
          </cell>
          <cell r="Y188" t="str">
            <v>有</v>
          </cell>
          <cell r="Z188" t="str">
            <v>固定站</v>
          </cell>
          <cell r="AA188">
            <v>2023</v>
          </cell>
          <cell r="AB188">
            <v>8</v>
          </cell>
          <cell r="AC188">
            <v>7</v>
          </cell>
          <cell r="AD188" t="str">
            <v>Ⅲ</v>
          </cell>
          <cell r="AE188" t="str">
            <v>Ⅲ</v>
          </cell>
          <cell r="AF188" t="str">
            <v>Ⅳ</v>
          </cell>
          <cell r="AG188" t="str">
            <v>-</v>
          </cell>
          <cell r="AH188" t="str">
            <v>-</v>
          </cell>
          <cell r="AI188" t="str">
            <v>溶解氧</v>
          </cell>
          <cell r="AJ188" t="str">
            <v>溶解氧</v>
          </cell>
          <cell r="AK188" t="str">
            <v>溶解氧</v>
          </cell>
          <cell r="AL188" t="str">
            <v>溶解氧</v>
          </cell>
          <cell r="AM188" t="str">
            <v>2023-08-15</v>
          </cell>
          <cell r="AN188">
            <v>-1</v>
          </cell>
          <cell r="AO188">
            <v>31</v>
          </cell>
          <cell r="AP188">
            <v>-1</v>
          </cell>
          <cell r="AQ188">
            <v>-1</v>
          </cell>
          <cell r="AR188">
            <v>25.5</v>
          </cell>
          <cell r="AS188">
            <v>-1</v>
          </cell>
          <cell r="AT188">
            <v>-1</v>
          </cell>
          <cell r="AU188">
            <v>8</v>
          </cell>
          <cell r="AV188">
            <v>5.2</v>
          </cell>
          <cell r="AW188">
            <v>3.6</v>
          </cell>
          <cell r="AX188">
            <v>8</v>
          </cell>
          <cell r="AY188">
            <v>1.6</v>
          </cell>
          <cell r="AZ188">
            <v>0.08</v>
          </cell>
          <cell r="BA188">
            <v>0.065</v>
          </cell>
          <cell r="BB188">
            <v>1.45</v>
          </cell>
          <cell r="BC188">
            <v>-1</v>
          </cell>
          <cell r="BD188">
            <v>-1</v>
          </cell>
          <cell r="BE188">
            <v>-1</v>
          </cell>
          <cell r="BF188">
            <v>-1</v>
          </cell>
          <cell r="BG188">
            <v>-1</v>
          </cell>
          <cell r="BH188">
            <v>-1</v>
          </cell>
          <cell r="BI188">
            <v>-1</v>
          </cell>
          <cell r="BJ188">
            <v>-1</v>
          </cell>
          <cell r="BK188">
            <v>-1</v>
          </cell>
          <cell r="BL188">
            <v>-1</v>
          </cell>
          <cell r="BM188">
            <v>-1</v>
          </cell>
          <cell r="BN188">
            <v>-1</v>
          </cell>
          <cell r="BO188">
            <v>-1</v>
          </cell>
          <cell r="BP188">
            <v>-1</v>
          </cell>
          <cell r="BQ188">
            <v>-1</v>
          </cell>
          <cell r="BR188">
            <v>-1</v>
          </cell>
          <cell r="BS188">
            <v>37.3</v>
          </cell>
          <cell r="BT188">
            <v>-1</v>
          </cell>
          <cell r="BU188">
            <v>-1</v>
          </cell>
          <cell r="BV188">
            <v>-1</v>
          </cell>
          <cell r="BW188">
            <v>-1</v>
          </cell>
          <cell r="BX188">
            <v>-1</v>
          </cell>
          <cell r="BY188">
            <v>-1</v>
          </cell>
          <cell r="BZ188" t="str">
            <v/>
          </cell>
        </row>
        <row r="189">
          <cell r="B189" t="str">
            <v>升金湖中心点</v>
          </cell>
          <cell r="C189" t="str">
            <v>长江流域</v>
          </cell>
          <cell r="D189" t="str">
            <v>安徽省</v>
          </cell>
          <cell r="E189" t="str">
            <v>池州市</v>
          </cell>
          <cell r="F189" t="str">
            <v>池州市</v>
          </cell>
          <cell r="G189" t="str">
            <v>东至县、贵池区</v>
          </cell>
          <cell r="H189" t="str">
            <v>安徽省</v>
          </cell>
          <cell r="I189" t="str">
            <v>池州市</v>
          </cell>
          <cell r="J189" t="str">
            <v>湖泊</v>
          </cell>
          <cell r="K189" t="str">
            <v>长江水系</v>
          </cell>
          <cell r="L189" t="str">
            <v>湖库</v>
          </cell>
          <cell r="M189" t="str">
            <v>升金湖</v>
          </cell>
          <cell r="N189">
            <v>14502050063</v>
          </cell>
          <cell r="O189" t="str">
            <v>-</v>
          </cell>
        </row>
        <row r="189">
          <cell r="S189" t="str">
            <v/>
          </cell>
          <cell r="T189" t="str">
            <v>保留</v>
          </cell>
          <cell r="U189" t="str">
            <v>—</v>
          </cell>
          <cell r="V189">
            <v>117.033</v>
          </cell>
          <cell r="W189">
            <v>30.3812</v>
          </cell>
          <cell r="X189" t="str">
            <v>十二五,十三五,十四五</v>
          </cell>
          <cell r="Y189" t="str">
            <v>有</v>
          </cell>
          <cell r="Z189" t="str">
            <v>浮船站</v>
          </cell>
          <cell r="AA189">
            <v>2023</v>
          </cell>
          <cell r="AB189">
            <v>8</v>
          </cell>
          <cell r="AC189">
            <v>6</v>
          </cell>
          <cell r="AD189" t="str">
            <v>Ⅲ</v>
          </cell>
          <cell r="AE189" t="str">
            <v>Ⅲ</v>
          </cell>
          <cell r="AF189" t="str">
            <v>Ⅳ</v>
          </cell>
          <cell r="AG189" t="str">
            <v>-</v>
          </cell>
          <cell r="AH189" t="str">
            <v>-</v>
          </cell>
          <cell r="AI189" t="str">
            <v>总磷（0.5）</v>
          </cell>
          <cell r="AJ189" t="str">
            <v>高锰酸盐指数、总磷</v>
          </cell>
          <cell r="AK189" t="str">
            <v>高锰酸盐指数、总磷</v>
          </cell>
          <cell r="AL189" t="str">
            <v>总磷</v>
          </cell>
          <cell r="AM189" t="str">
            <v>2023-08-17</v>
          </cell>
          <cell r="AN189">
            <v>-1</v>
          </cell>
          <cell r="AO189">
            <v>31.3</v>
          </cell>
          <cell r="AP189">
            <v>-1</v>
          </cell>
          <cell r="AQ189">
            <v>-1</v>
          </cell>
          <cell r="AR189">
            <v>18.3</v>
          </cell>
          <cell r="AS189">
            <v>20</v>
          </cell>
          <cell r="AT189">
            <v>0.011</v>
          </cell>
          <cell r="AU189">
            <v>8</v>
          </cell>
          <cell r="AV189">
            <v>8</v>
          </cell>
          <cell r="AW189">
            <v>4.7</v>
          </cell>
          <cell r="AX189">
            <v>13.5</v>
          </cell>
          <cell r="AY189">
            <v>-1</v>
          </cell>
          <cell r="AZ189">
            <v>0.08</v>
          </cell>
          <cell r="BA189">
            <v>0.048</v>
          </cell>
          <cell r="BB189">
            <v>0.23</v>
          </cell>
          <cell r="BC189">
            <v>-1</v>
          </cell>
          <cell r="BD189">
            <v>-1</v>
          </cell>
          <cell r="BE189">
            <v>-1</v>
          </cell>
          <cell r="BF189">
            <v>-1</v>
          </cell>
          <cell r="BG189">
            <v>-1</v>
          </cell>
          <cell r="BH189">
            <v>-1</v>
          </cell>
          <cell r="BI189">
            <v>-1</v>
          </cell>
          <cell r="BJ189">
            <v>-1</v>
          </cell>
          <cell r="BK189">
            <v>-1</v>
          </cell>
          <cell r="BL189">
            <v>-1</v>
          </cell>
          <cell r="BM189">
            <v>-1</v>
          </cell>
          <cell r="BN189">
            <v>-1</v>
          </cell>
          <cell r="BO189">
            <v>-1</v>
          </cell>
          <cell r="BP189">
            <v>-1</v>
          </cell>
          <cell r="BQ189">
            <v>-1</v>
          </cell>
          <cell r="BR189">
            <v>-1</v>
          </cell>
          <cell r="BS189">
            <v>70.8</v>
          </cell>
          <cell r="BT189">
            <v>-1</v>
          </cell>
          <cell r="BU189">
            <v>-1</v>
          </cell>
          <cell r="BV189">
            <v>-1</v>
          </cell>
          <cell r="BW189">
            <v>-1</v>
          </cell>
          <cell r="BX189">
            <v>-1</v>
          </cell>
          <cell r="BY189">
            <v>-1</v>
          </cell>
          <cell r="BZ189" t="str">
            <v/>
          </cell>
        </row>
        <row r="190">
          <cell r="B190" t="str">
            <v>秋浦河入江口</v>
          </cell>
          <cell r="C190" t="str">
            <v>长江流域</v>
          </cell>
          <cell r="D190" t="str">
            <v>安徽省</v>
          </cell>
          <cell r="E190" t="str">
            <v>池州市</v>
          </cell>
          <cell r="F190" t="str">
            <v>池州市</v>
          </cell>
          <cell r="G190" t="str">
            <v>贵池区、郊区</v>
          </cell>
          <cell r="H190" t="str">
            <v>安徽省</v>
          </cell>
          <cell r="I190" t="str">
            <v>池州市</v>
          </cell>
          <cell r="J190" t="str">
            <v>一级</v>
          </cell>
          <cell r="K190" t="str">
            <v>长江水系</v>
          </cell>
          <cell r="L190" t="str">
            <v>河流</v>
          </cell>
          <cell r="M190" t="str">
            <v>秋浦河</v>
          </cell>
          <cell r="N190">
            <v>14502050372</v>
          </cell>
          <cell r="O190" t="str">
            <v>长江</v>
          </cell>
        </row>
        <row r="190">
          <cell r="S190" t="str">
            <v/>
          </cell>
          <cell r="T190" t="str">
            <v>保留</v>
          </cell>
          <cell r="U190" t="str">
            <v>入河口</v>
          </cell>
          <cell r="V190">
            <v>117.46</v>
          </cell>
          <cell r="W190">
            <v>30.669</v>
          </cell>
          <cell r="X190" t="str">
            <v>十一五,十二五,十三五,十四五</v>
          </cell>
          <cell r="Y190" t="str">
            <v>有</v>
          </cell>
          <cell r="Z190" t="str">
            <v>固定站</v>
          </cell>
          <cell r="AA190">
            <v>2023</v>
          </cell>
          <cell r="AB190">
            <v>8</v>
          </cell>
          <cell r="AC190">
            <v>5</v>
          </cell>
          <cell r="AD190" t="str">
            <v>Ⅱ</v>
          </cell>
          <cell r="AE190" t="str">
            <v>Ⅱ</v>
          </cell>
          <cell r="AF190" t="str">
            <v>Ⅱ</v>
          </cell>
          <cell r="AG190" t="str">
            <v>-</v>
          </cell>
          <cell r="AH190" t="str">
            <v>-</v>
          </cell>
          <cell r="AI190" t="str">
            <v>-</v>
          </cell>
          <cell r="AJ190" t="str">
            <v>溶解氧、总磷</v>
          </cell>
          <cell r="AK190" t="str">
            <v>溶解氧、总磷</v>
          </cell>
          <cell r="AL190" t="str">
            <v>溶解氧、总磷</v>
          </cell>
          <cell r="AM190" t="str">
            <v>2023-08-01</v>
          </cell>
          <cell r="AN190">
            <v>-1</v>
          </cell>
          <cell r="AO190">
            <v>30.8</v>
          </cell>
          <cell r="AP190">
            <v>-1</v>
          </cell>
          <cell r="AQ190">
            <v>-1</v>
          </cell>
          <cell r="AR190">
            <v>21.2</v>
          </cell>
          <cell r="AS190">
            <v>-1</v>
          </cell>
          <cell r="AT190">
            <v>-1</v>
          </cell>
          <cell r="AU190">
            <v>7</v>
          </cell>
          <cell r="AV190">
            <v>6.7</v>
          </cell>
          <cell r="AW190">
            <v>1.7</v>
          </cell>
          <cell r="AX190">
            <v>-1</v>
          </cell>
          <cell r="AY190">
            <v>-1</v>
          </cell>
          <cell r="AZ190">
            <v>0.04</v>
          </cell>
          <cell r="BA190">
            <v>0.029</v>
          </cell>
          <cell r="BB190">
            <v>1.34</v>
          </cell>
          <cell r="BC190">
            <v>-1</v>
          </cell>
          <cell r="BD190">
            <v>-1</v>
          </cell>
          <cell r="BE190">
            <v>-1</v>
          </cell>
          <cell r="BF190">
            <v>-1</v>
          </cell>
          <cell r="BG190">
            <v>-1</v>
          </cell>
          <cell r="BH190">
            <v>-1</v>
          </cell>
          <cell r="BI190">
            <v>-1</v>
          </cell>
          <cell r="BJ190">
            <v>-1</v>
          </cell>
          <cell r="BK190">
            <v>-1</v>
          </cell>
          <cell r="BL190">
            <v>-1</v>
          </cell>
          <cell r="BM190">
            <v>-1</v>
          </cell>
          <cell r="BN190">
            <v>-1</v>
          </cell>
          <cell r="BO190">
            <v>-1</v>
          </cell>
          <cell r="BP190">
            <v>-1</v>
          </cell>
          <cell r="BQ190">
            <v>-1</v>
          </cell>
          <cell r="BR190">
            <v>-1</v>
          </cell>
          <cell r="BS190">
            <v>56.7</v>
          </cell>
          <cell r="BT190">
            <v>-1</v>
          </cell>
          <cell r="BU190">
            <v>-1</v>
          </cell>
          <cell r="BV190">
            <v>-1</v>
          </cell>
          <cell r="BW190">
            <v>-1</v>
          </cell>
          <cell r="BX190">
            <v>-1</v>
          </cell>
          <cell r="BY190">
            <v>-1</v>
          </cell>
          <cell r="BZ190" t="str">
            <v/>
          </cell>
        </row>
        <row r="191">
          <cell r="B191" t="str">
            <v>双丰</v>
          </cell>
          <cell r="C191" t="str">
            <v>长江流域</v>
          </cell>
          <cell r="D191" t="str">
            <v>安徽省</v>
          </cell>
          <cell r="E191" t="str">
            <v>池州市</v>
          </cell>
          <cell r="F191" t="str">
            <v>池州市</v>
          </cell>
          <cell r="G191" t="str">
            <v>石台县、祁门县</v>
          </cell>
          <cell r="H191" t="str">
            <v>安徽省</v>
          </cell>
          <cell r="I191" t="str">
            <v>池州市</v>
          </cell>
          <cell r="J191" t="str">
            <v>一级</v>
          </cell>
          <cell r="K191" t="str">
            <v>长江水系</v>
          </cell>
          <cell r="L191" t="str">
            <v>河流</v>
          </cell>
          <cell r="M191" t="str">
            <v>秋浦河</v>
          </cell>
          <cell r="N191">
            <v>14502050372</v>
          </cell>
          <cell r="O191" t="str">
            <v>长江</v>
          </cell>
        </row>
        <row r="191">
          <cell r="S191" t="str">
            <v/>
          </cell>
          <cell r="T191" t="str">
            <v>保留</v>
          </cell>
          <cell r="U191" t="str">
            <v>—</v>
          </cell>
          <cell r="V191">
            <v>117.4382</v>
          </cell>
          <cell r="W191">
            <v>30.3227</v>
          </cell>
          <cell r="X191" t="str">
            <v>十三五,十四五</v>
          </cell>
          <cell r="Y191" t="str">
            <v>有</v>
          </cell>
          <cell r="Z191" t="str">
            <v>固定站</v>
          </cell>
          <cell r="AA191">
            <v>2023</v>
          </cell>
          <cell r="AB191">
            <v>8</v>
          </cell>
          <cell r="AC191">
            <v>5</v>
          </cell>
          <cell r="AD191" t="str">
            <v>Ⅰ</v>
          </cell>
          <cell r="AE191" t="str">
            <v>Ⅱ</v>
          </cell>
          <cell r="AF191" t="str">
            <v>Ⅱ</v>
          </cell>
          <cell r="AG191" t="str">
            <v>-</v>
          </cell>
          <cell r="AH191" t="str">
            <v>-</v>
          </cell>
          <cell r="AI191" t="str">
            <v>-</v>
          </cell>
          <cell r="AJ191" t="str">
            <v>pH、溶解氧、高锰酸盐指数、氨氮、总磷</v>
          </cell>
          <cell r="AK191" t="str">
            <v>总磷</v>
          </cell>
          <cell r="AL191" t="str">
            <v>溶解氧</v>
          </cell>
          <cell r="AM191" t="str">
            <v>2023-08-01</v>
          </cell>
          <cell r="AN191">
            <v>-1</v>
          </cell>
          <cell r="AO191">
            <v>30.3</v>
          </cell>
          <cell r="AP191">
            <v>-1</v>
          </cell>
          <cell r="AQ191">
            <v>-1</v>
          </cell>
          <cell r="AR191">
            <v>17.4</v>
          </cell>
          <cell r="AS191">
            <v>-1</v>
          </cell>
          <cell r="AT191">
            <v>-1</v>
          </cell>
          <cell r="AU191">
            <v>8</v>
          </cell>
          <cell r="AV191">
            <v>7.8</v>
          </cell>
          <cell r="AW191">
            <v>1.5</v>
          </cell>
          <cell r="AX191">
            <v>-1</v>
          </cell>
          <cell r="AY191">
            <v>-1</v>
          </cell>
          <cell r="AZ191">
            <v>0.02</v>
          </cell>
          <cell r="BA191">
            <v>0.013</v>
          </cell>
          <cell r="BB191">
            <v>0.53</v>
          </cell>
          <cell r="BC191">
            <v>-1</v>
          </cell>
          <cell r="BD191">
            <v>-1</v>
          </cell>
          <cell r="BE191">
            <v>-1</v>
          </cell>
          <cell r="BF191">
            <v>-1</v>
          </cell>
          <cell r="BG191">
            <v>-1</v>
          </cell>
          <cell r="BH191">
            <v>-1</v>
          </cell>
          <cell r="BI191">
            <v>-1</v>
          </cell>
          <cell r="BJ191">
            <v>-1</v>
          </cell>
          <cell r="BK191">
            <v>-1</v>
          </cell>
          <cell r="BL191">
            <v>-1</v>
          </cell>
          <cell r="BM191">
            <v>-1</v>
          </cell>
          <cell r="BN191">
            <v>-1</v>
          </cell>
          <cell r="BO191">
            <v>-1</v>
          </cell>
          <cell r="BP191">
            <v>-1</v>
          </cell>
          <cell r="BQ191">
            <v>-1</v>
          </cell>
          <cell r="BR191">
            <v>-1</v>
          </cell>
          <cell r="BS191">
            <v>3.3</v>
          </cell>
          <cell r="BT191">
            <v>-1</v>
          </cell>
          <cell r="BU191">
            <v>-1</v>
          </cell>
          <cell r="BV191">
            <v>-1</v>
          </cell>
          <cell r="BW191">
            <v>-1</v>
          </cell>
          <cell r="BX191">
            <v>-1</v>
          </cell>
          <cell r="BY191">
            <v>-1</v>
          </cell>
          <cell r="BZ191" t="str">
            <v/>
          </cell>
        </row>
        <row r="192">
          <cell r="B192" t="str">
            <v>东流</v>
          </cell>
          <cell r="C192" t="str">
            <v>长江流域</v>
          </cell>
          <cell r="D192" t="str">
            <v>安徽省</v>
          </cell>
          <cell r="E192" t="str">
            <v>池州市</v>
          </cell>
          <cell r="F192" t="str">
            <v>池州市</v>
          </cell>
          <cell r="G192" t="str">
            <v>东至县</v>
          </cell>
          <cell r="H192" t="str">
            <v>安徽省</v>
          </cell>
          <cell r="I192" t="str">
            <v>池州市</v>
          </cell>
          <cell r="J192" t="str">
            <v>一级</v>
          </cell>
          <cell r="K192" t="str">
            <v>长江水系</v>
          </cell>
          <cell r="L192" t="str">
            <v>河流</v>
          </cell>
          <cell r="M192" t="str">
            <v>尧渡河</v>
          </cell>
          <cell r="N192">
            <v>14502050154</v>
          </cell>
          <cell r="O192" t="str">
            <v>长江</v>
          </cell>
        </row>
        <row r="192">
          <cell r="S192" t="str">
            <v/>
          </cell>
          <cell r="T192" t="str">
            <v>保留</v>
          </cell>
          <cell r="U192" t="str">
            <v>—</v>
          </cell>
          <cell r="V192">
            <v>116.9129</v>
          </cell>
          <cell r="W192">
            <v>30.2014</v>
          </cell>
          <cell r="X192" t="str">
            <v>十三五,十四五</v>
          </cell>
          <cell r="Y192" t="str">
            <v>有</v>
          </cell>
          <cell r="Z192" t="str">
            <v>固定站</v>
          </cell>
          <cell r="AA192">
            <v>2023</v>
          </cell>
          <cell r="AB192">
            <v>8</v>
          </cell>
          <cell r="AC192">
            <v>5</v>
          </cell>
          <cell r="AD192" t="str">
            <v>Ⅱ</v>
          </cell>
          <cell r="AE192" t="str">
            <v>Ⅱ</v>
          </cell>
          <cell r="AF192" t="str">
            <v>Ⅱ</v>
          </cell>
          <cell r="AG192" t="str">
            <v>-</v>
          </cell>
          <cell r="AH192" t="str">
            <v>-</v>
          </cell>
          <cell r="AI192" t="str">
            <v>-</v>
          </cell>
          <cell r="AJ192" t="str">
            <v>溶解氧、总磷</v>
          </cell>
          <cell r="AK192" t="str">
            <v>溶解氧、高锰酸盐指数、总磷</v>
          </cell>
          <cell r="AL192" t="str">
            <v>溶解氧、高锰酸盐指数、总磷</v>
          </cell>
          <cell r="AM192" t="str">
            <v>2023-08-01</v>
          </cell>
          <cell r="AN192">
            <v>-1</v>
          </cell>
          <cell r="AO192">
            <v>31.1</v>
          </cell>
          <cell r="AP192">
            <v>-1</v>
          </cell>
          <cell r="AQ192">
            <v>-1</v>
          </cell>
          <cell r="AR192">
            <v>15.4</v>
          </cell>
          <cell r="AS192">
            <v>-1</v>
          </cell>
          <cell r="AT192">
            <v>-1</v>
          </cell>
          <cell r="AU192">
            <v>7</v>
          </cell>
          <cell r="AV192">
            <v>7.4</v>
          </cell>
          <cell r="AW192">
            <v>1.9</v>
          </cell>
          <cell r="AX192">
            <v>-1</v>
          </cell>
          <cell r="AY192">
            <v>-1</v>
          </cell>
          <cell r="AZ192">
            <v>0.14</v>
          </cell>
          <cell r="BA192">
            <v>0.039</v>
          </cell>
          <cell r="BB192">
            <v>1.36</v>
          </cell>
          <cell r="BC192">
            <v>-1</v>
          </cell>
          <cell r="BD192">
            <v>-1</v>
          </cell>
          <cell r="BE192">
            <v>-1</v>
          </cell>
          <cell r="BF192">
            <v>-1</v>
          </cell>
          <cell r="BG192">
            <v>-1</v>
          </cell>
          <cell r="BH192">
            <v>-1</v>
          </cell>
          <cell r="BI192">
            <v>-1</v>
          </cell>
          <cell r="BJ192">
            <v>-1</v>
          </cell>
          <cell r="BK192">
            <v>-1</v>
          </cell>
          <cell r="BL192">
            <v>-1</v>
          </cell>
          <cell r="BM192">
            <v>-1</v>
          </cell>
          <cell r="BN192">
            <v>-1</v>
          </cell>
          <cell r="BO192">
            <v>-1</v>
          </cell>
          <cell r="BP192">
            <v>-1</v>
          </cell>
          <cell r="BQ192">
            <v>-1</v>
          </cell>
          <cell r="BR192">
            <v>-1</v>
          </cell>
          <cell r="BS192">
            <v>38.7</v>
          </cell>
          <cell r="BT192">
            <v>-1</v>
          </cell>
          <cell r="BU192">
            <v>-1</v>
          </cell>
          <cell r="BV192">
            <v>-1</v>
          </cell>
          <cell r="BW192">
            <v>-1</v>
          </cell>
          <cell r="BX192">
            <v>-1</v>
          </cell>
          <cell r="BY192">
            <v>-1</v>
          </cell>
          <cell r="BZ192" t="str">
            <v/>
          </cell>
        </row>
        <row r="193">
          <cell r="B193" t="str">
            <v>琉璃岭</v>
          </cell>
          <cell r="C193" t="str">
            <v>长江流域</v>
          </cell>
          <cell r="D193" t="str">
            <v>安徽省</v>
          </cell>
          <cell r="E193" t="str">
            <v>池州市</v>
          </cell>
          <cell r="F193" t="str">
            <v>池州市</v>
          </cell>
          <cell r="G193" t="str">
            <v>青阳县</v>
          </cell>
          <cell r="H193" t="str">
            <v>安徽省</v>
          </cell>
          <cell r="I193" t="str">
            <v>黄山市</v>
          </cell>
          <cell r="J193" t="str">
            <v>入湖河流</v>
          </cell>
          <cell r="K193" t="str">
            <v>长江水系</v>
          </cell>
          <cell r="L193" t="str">
            <v>河流</v>
          </cell>
          <cell r="M193" t="str">
            <v>陵阳河</v>
          </cell>
          <cell r="N193">
            <v>14502050490</v>
          </cell>
          <cell r="O193" t="str">
            <v>太平湖</v>
          </cell>
        </row>
        <row r="193">
          <cell r="S193" t="str">
            <v/>
          </cell>
          <cell r="T193" t="str">
            <v>新增</v>
          </cell>
          <cell r="U193" t="str">
            <v>市界（池州市-黄山市）</v>
          </cell>
          <cell r="V193">
            <v>117.93</v>
          </cell>
          <cell r="W193">
            <v>30.3728</v>
          </cell>
          <cell r="X193" t="str">
            <v>十四五</v>
          </cell>
          <cell r="Y193" t="str">
            <v>没有</v>
          </cell>
          <cell r="Z193" t="str">
            <v>-</v>
          </cell>
          <cell r="AA193">
            <v>2023</v>
          </cell>
          <cell r="AB193">
            <v>8</v>
          </cell>
          <cell r="AC193">
            <v>21</v>
          </cell>
          <cell r="AD193" t="str">
            <v>Ⅱ</v>
          </cell>
          <cell r="AE193" t="str">
            <v>Ⅱ</v>
          </cell>
          <cell r="AF193" t="str">
            <v>Ⅱ</v>
          </cell>
          <cell r="AG193" t="str">
            <v>-</v>
          </cell>
          <cell r="AH193" t="str">
            <v>-</v>
          </cell>
          <cell r="AI193" t="str">
            <v>-</v>
          </cell>
          <cell r="AJ193" t="str">
            <v>高锰酸盐指数、总磷</v>
          </cell>
          <cell r="AK193" t="str">
            <v>高锰酸盐指数、总磷</v>
          </cell>
          <cell r="AL193" t="str">
            <v>溶解氧、总磷</v>
          </cell>
          <cell r="AM193" t="str">
            <v>2023-08-01</v>
          </cell>
          <cell r="AN193">
            <v>-1</v>
          </cell>
          <cell r="AO193">
            <v>-1</v>
          </cell>
          <cell r="AP193">
            <v>-1</v>
          </cell>
          <cell r="AQ193">
            <v>-1</v>
          </cell>
          <cell r="AR193">
            <v>-1</v>
          </cell>
          <cell r="AS193">
            <v>-1</v>
          </cell>
          <cell r="AT193">
            <v>-1</v>
          </cell>
          <cell r="AU193">
            <v>8</v>
          </cell>
          <cell r="AV193">
            <v>8.3</v>
          </cell>
          <cell r="AW193">
            <v>2.6</v>
          </cell>
          <cell r="AX193">
            <v>10</v>
          </cell>
          <cell r="AY193">
            <v>0.2</v>
          </cell>
          <cell r="AZ193">
            <v>0.08</v>
          </cell>
          <cell r="BA193">
            <v>0.08</v>
          </cell>
          <cell r="BB193">
            <v>-1</v>
          </cell>
          <cell r="BC193">
            <v>0.0003</v>
          </cell>
          <cell r="BD193">
            <v>0.0004</v>
          </cell>
          <cell r="BE193">
            <v>0.218</v>
          </cell>
          <cell r="BF193">
            <v>0.0002</v>
          </cell>
          <cell r="BG193">
            <v>0.0011</v>
          </cell>
          <cell r="BH193">
            <v>2e-5</v>
          </cell>
          <cell r="BI193">
            <v>2e-5</v>
          </cell>
          <cell r="BJ193">
            <v>0.002</v>
          </cell>
          <cell r="BK193">
            <v>4e-5</v>
          </cell>
          <cell r="BL193">
            <v>0.002</v>
          </cell>
          <cell r="BM193">
            <v>0.0002</v>
          </cell>
          <cell r="BN193">
            <v>0.005</v>
          </cell>
          <cell r="BO193">
            <v>0.02</v>
          </cell>
          <cell r="BP193">
            <v>0.005</v>
          </cell>
          <cell r="BQ193">
            <v>-1</v>
          </cell>
          <cell r="BR193">
            <v>-1</v>
          </cell>
          <cell r="BS193">
            <v>-1</v>
          </cell>
          <cell r="BT193">
            <v>-1</v>
          </cell>
          <cell r="BU193">
            <v>-1</v>
          </cell>
          <cell r="BV193">
            <v>-1</v>
          </cell>
          <cell r="BW193">
            <v>-1</v>
          </cell>
          <cell r="BX193">
            <v>-1</v>
          </cell>
          <cell r="BY193">
            <v>-1</v>
          </cell>
          <cell r="BZ193" t="str">
            <v/>
          </cell>
        </row>
        <row r="194">
          <cell r="B194" t="str">
            <v>梅垅</v>
          </cell>
          <cell r="C194" t="str">
            <v>长江流域</v>
          </cell>
          <cell r="D194" t="str">
            <v>安徽省</v>
          </cell>
          <cell r="E194" t="str">
            <v>池州市</v>
          </cell>
          <cell r="F194" t="str">
            <v>池州市</v>
          </cell>
          <cell r="G194" t="str">
            <v>贵池区、青阳县</v>
          </cell>
          <cell r="H194" t="str">
            <v>安徽省</v>
          </cell>
          <cell r="I194" t="str">
            <v>池州市</v>
          </cell>
          <cell r="J194" t="str">
            <v>一级</v>
          </cell>
          <cell r="K194" t="str">
            <v>长江水系</v>
          </cell>
          <cell r="L194" t="str">
            <v>河流</v>
          </cell>
          <cell r="M194" t="str">
            <v>九华河</v>
          </cell>
          <cell r="N194">
            <v>14502050025</v>
          </cell>
          <cell r="O194" t="str">
            <v>长江</v>
          </cell>
        </row>
        <row r="194">
          <cell r="S194" t="str">
            <v/>
          </cell>
          <cell r="T194" t="str">
            <v>新增</v>
          </cell>
          <cell r="U194" t="str">
            <v>入河口</v>
          </cell>
          <cell r="V194">
            <v>117.6398</v>
          </cell>
          <cell r="W194">
            <v>30.7636</v>
          </cell>
          <cell r="X194" t="str">
            <v>十四五</v>
          </cell>
          <cell r="Y194" t="str">
            <v>没有</v>
          </cell>
          <cell r="Z194" t="str">
            <v>-</v>
          </cell>
          <cell r="AA194">
            <v>2023</v>
          </cell>
          <cell r="AB194">
            <v>8</v>
          </cell>
          <cell r="AC194">
            <v>7</v>
          </cell>
          <cell r="AD194" t="str">
            <v>Ⅱ</v>
          </cell>
          <cell r="AE194" t="str">
            <v>Ⅲ</v>
          </cell>
          <cell r="AF194" t="str">
            <v>Ⅲ</v>
          </cell>
          <cell r="AG194" t="str">
            <v>-</v>
          </cell>
          <cell r="AH194" t="str">
            <v>-</v>
          </cell>
          <cell r="AI194" t="str">
            <v>-</v>
          </cell>
          <cell r="AJ194" t="str">
            <v>高锰酸盐指数、总磷</v>
          </cell>
          <cell r="AK194" t="str">
            <v>溶解氧、高锰酸盐指数</v>
          </cell>
          <cell r="AL194" t="str">
            <v>溶解氧、高锰酸盐指数</v>
          </cell>
          <cell r="AM194" t="str">
            <v>2023-08-20</v>
          </cell>
          <cell r="AN194">
            <v>-1</v>
          </cell>
          <cell r="AO194">
            <v>34.5</v>
          </cell>
          <cell r="AP194">
            <v>-1</v>
          </cell>
          <cell r="AQ194">
            <v>-1</v>
          </cell>
          <cell r="AR194">
            <v>30</v>
          </cell>
          <cell r="AS194">
            <v>-1</v>
          </cell>
          <cell r="AT194">
            <v>-1</v>
          </cell>
          <cell r="AU194">
            <v>8</v>
          </cell>
          <cell r="AV194">
            <v>7.7</v>
          </cell>
          <cell r="AW194">
            <v>3.4</v>
          </cell>
          <cell r="AX194">
            <v>9</v>
          </cell>
          <cell r="AY194">
            <v>-1</v>
          </cell>
          <cell r="AZ194">
            <v>0.04</v>
          </cell>
          <cell r="BA194">
            <v>0.05</v>
          </cell>
          <cell r="BB194">
            <v>1.23</v>
          </cell>
          <cell r="BC194">
            <v>-1</v>
          </cell>
          <cell r="BD194">
            <v>-1</v>
          </cell>
          <cell r="BE194">
            <v>0.232</v>
          </cell>
          <cell r="BF194">
            <v>-1</v>
          </cell>
          <cell r="BG194">
            <v>-1</v>
          </cell>
          <cell r="BH194">
            <v>-1</v>
          </cell>
          <cell r="BI194">
            <v>-1</v>
          </cell>
          <cell r="BJ194">
            <v>-1</v>
          </cell>
          <cell r="BK194">
            <v>-1</v>
          </cell>
          <cell r="BL194">
            <v>-1</v>
          </cell>
          <cell r="BM194">
            <v>-1</v>
          </cell>
          <cell r="BN194">
            <v>-1</v>
          </cell>
          <cell r="BO194">
            <v>-1</v>
          </cell>
          <cell r="BP194">
            <v>-1</v>
          </cell>
          <cell r="BQ194">
            <v>-1</v>
          </cell>
          <cell r="BR194">
            <v>-1</v>
          </cell>
          <cell r="BS194">
            <v>22</v>
          </cell>
          <cell r="BT194">
            <v>-1</v>
          </cell>
          <cell r="BU194">
            <v>-1</v>
          </cell>
          <cell r="BV194">
            <v>-1</v>
          </cell>
          <cell r="BW194">
            <v>-1</v>
          </cell>
          <cell r="BX194">
            <v>-1</v>
          </cell>
          <cell r="BY194">
            <v>-1</v>
          </cell>
          <cell r="BZ194" t="str">
            <v/>
          </cell>
        </row>
        <row r="195">
          <cell r="B195" t="str">
            <v>鄱阳石门街</v>
          </cell>
          <cell r="C195" t="str">
            <v>长江流域</v>
          </cell>
          <cell r="D195" t="str">
            <v>安徽省</v>
          </cell>
          <cell r="E195" t="str">
            <v>池州市</v>
          </cell>
          <cell r="F195" t="str">
            <v>池州市</v>
          </cell>
          <cell r="G195" t="str">
            <v>东至县</v>
          </cell>
          <cell r="H195" t="str">
            <v>江西省</v>
          </cell>
          <cell r="I195" t="str">
            <v>上饶市</v>
          </cell>
          <cell r="J195" t="str">
            <v>入湖河流</v>
          </cell>
          <cell r="K195" t="str">
            <v>长江水系</v>
          </cell>
          <cell r="L195" t="str">
            <v>河流</v>
          </cell>
          <cell r="M195" t="str">
            <v>龙泉河</v>
          </cell>
          <cell r="N195">
            <v>14502050538</v>
          </cell>
          <cell r="O195" t="str">
            <v>鄱阳湖</v>
          </cell>
        </row>
        <row r="195">
          <cell r="Q195" t="str">
            <v>是</v>
          </cell>
        </row>
        <row r="195">
          <cell r="S195" t="str">
            <v/>
          </cell>
          <cell r="T195" t="str">
            <v>新增</v>
          </cell>
          <cell r="U195" t="str">
            <v>入湖口,省界（皖-赣）</v>
          </cell>
          <cell r="V195">
            <v>116.7745</v>
          </cell>
          <cell r="W195">
            <v>29.5784</v>
          </cell>
          <cell r="X195" t="str">
            <v>十四五</v>
          </cell>
          <cell r="Y195" t="str">
            <v>有</v>
          </cell>
          <cell r="Z195" t="str">
            <v>固定站</v>
          </cell>
          <cell r="AA195">
            <v>2023</v>
          </cell>
          <cell r="AB195">
            <v>8</v>
          </cell>
          <cell r="AC195">
            <v>5</v>
          </cell>
          <cell r="AD195" t="str">
            <v>Ⅱ</v>
          </cell>
          <cell r="AE195" t="str">
            <v>Ⅱ</v>
          </cell>
          <cell r="AF195" t="str">
            <v>Ⅱ</v>
          </cell>
          <cell r="AG195" t="str">
            <v>-</v>
          </cell>
          <cell r="AH195" t="str">
            <v>-</v>
          </cell>
          <cell r="AI195" t="str">
            <v>-</v>
          </cell>
          <cell r="AJ195" t="str">
            <v>氨氮、总磷</v>
          </cell>
          <cell r="AK195" t="str">
            <v>溶解氧、氨氮、总磷</v>
          </cell>
          <cell r="AL195" t="str">
            <v>溶解氧、总磷</v>
          </cell>
          <cell r="AM195" t="str">
            <v>2023-08-01</v>
          </cell>
          <cell r="AN195">
            <v>-1</v>
          </cell>
          <cell r="AO195">
            <v>28.8</v>
          </cell>
          <cell r="AP195">
            <v>-1</v>
          </cell>
          <cell r="AQ195">
            <v>-1</v>
          </cell>
          <cell r="AR195">
            <v>8.1</v>
          </cell>
          <cell r="AS195">
            <v>-1</v>
          </cell>
          <cell r="AT195">
            <v>-1</v>
          </cell>
          <cell r="AU195">
            <v>7</v>
          </cell>
          <cell r="AV195">
            <v>7.5</v>
          </cell>
          <cell r="AW195">
            <v>1.8</v>
          </cell>
          <cell r="AX195">
            <v>-1</v>
          </cell>
          <cell r="AY195">
            <v>-1</v>
          </cell>
          <cell r="AZ195">
            <v>0.17</v>
          </cell>
          <cell r="BA195">
            <v>0.065</v>
          </cell>
          <cell r="BB195">
            <v>0.78</v>
          </cell>
          <cell r="BC195">
            <v>-1</v>
          </cell>
          <cell r="BD195">
            <v>-1</v>
          </cell>
          <cell r="BE195">
            <v>-1</v>
          </cell>
          <cell r="BF195">
            <v>-1</v>
          </cell>
          <cell r="BG195">
            <v>-1</v>
          </cell>
          <cell r="BH195">
            <v>-1</v>
          </cell>
          <cell r="BI195">
            <v>-1</v>
          </cell>
          <cell r="BJ195">
            <v>-1</v>
          </cell>
          <cell r="BK195">
            <v>-1</v>
          </cell>
          <cell r="BL195">
            <v>-1</v>
          </cell>
          <cell r="BM195">
            <v>-1</v>
          </cell>
          <cell r="BN195">
            <v>-1</v>
          </cell>
          <cell r="BO195">
            <v>-1</v>
          </cell>
          <cell r="BP195">
            <v>-1</v>
          </cell>
          <cell r="BQ195">
            <v>-1</v>
          </cell>
          <cell r="BR195">
            <v>-1</v>
          </cell>
          <cell r="BS195">
            <v>28</v>
          </cell>
          <cell r="BT195">
            <v>-1</v>
          </cell>
          <cell r="BU195">
            <v>-1</v>
          </cell>
          <cell r="BV195">
            <v>-1</v>
          </cell>
          <cell r="BW195">
            <v>-1</v>
          </cell>
          <cell r="BX195">
            <v>-1</v>
          </cell>
          <cell r="BY195">
            <v>-1</v>
          </cell>
          <cell r="BZ195" t="str">
            <v/>
          </cell>
        </row>
        <row r="196">
          <cell r="B196" t="str">
            <v>民生水厂（右岸）</v>
          </cell>
          <cell r="C196" t="str">
            <v>长江流域</v>
          </cell>
          <cell r="D196" t="str">
            <v>安徽省</v>
          </cell>
          <cell r="E196" t="str">
            <v>池州市</v>
          </cell>
          <cell r="F196" t="str">
            <v>池州市</v>
          </cell>
          <cell r="G196" t="str">
            <v>大观区、桐城市、宜秀区、迎江区、贵池区</v>
          </cell>
          <cell r="H196" t="str">
            <v>安徽省</v>
          </cell>
          <cell r="I196" t="str">
            <v>池州市</v>
          </cell>
          <cell r="J196" t="str">
            <v>干流</v>
          </cell>
          <cell r="K196" t="str">
            <v>长江水系</v>
          </cell>
          <cell r="L196" t="str">
            <v>河流</v>
          </cell>
          <cell r="M196" t="str">
            <v>长江</v>
          </cell>
          <cell r="N196">
            <v>14502050481</v>
          </cell>
          <cell r="O196" t="str">
            <v>东海</v>
          </cell>
        </row>
        <row r="196">
          <cell r="S196" t="str">
            <v>长江右岸东至保留区/长江右岸东至大渡口工业、农业用水区/长江右岸贵池饮用水源区/长江右岸池州贵池保留区</v>
          </cell>
          <cell r="T196" t="str">
            <v>新增</v>
          </cell>
          <cell r="U196" t="str">
            <v>—</v>
          </cell>
          <cell r="V196">
            <v>117.4523</v>
          </cell>
          <cell r="W196">
            <v>30.6789</v>
          </cell>
          <cell r="X196" t="str">
            <v>十四五</v>
          </cell>
          <cell r="Y196" t="str">
            <v>没有</v>
          </cell>
          <cell r="Z196" t="str">
            <v>-</v>
          </cell>
          <cell r="AA196">
            <v>2023</v>
          </cell>
          <cell r="AB196">
            <v>8</v>
          </cell>
          <cell r="AC196">
            <v>21</v>
          </cell>
          <cell r="AD196" t="str">
            <v>Ⅱ</v>
          </cell>
          <cell r="AE196" t="str">
            <v>Ⅱ</v>
          </cell>
          <cell r="AF196" t="str">
            <v>Ⅱ</v>
          </cell>
          <cell r="AG196" t="str">
            <v>-</v>
          </cell>
          <cell r="AH196" t="str">
            <v>-</v>
          </cell>
          <cell r="AI196" t="str">
            <v>-</v>
          </cell>
          <cell r="AJ196" t="str">
            <v>溶解氧、高锰酸盐指数、总磷</v>
          </cell>
          <cell r="AK196" t="str">
            <v>溶解氧、高锰酸盐指数、总磷</v>
          </cell>
          <cell r="AL196" t="str">
            <v>溶解氧、总磷</v>
          </cell>
          <cell r="AM196" t="str">
            <v>2023-08-01</v>
          </cell>
          <cell r="AN196">
            <v>-1</v>
          </cell>
          <cell r="AO196">
            <v>-1</v>
          </cell>
          <cell r="AP196">
            <v>-1</v>
          </cell>
          <cell r="AQ196">
            <v>-1</v>
          </cell>
          <cell r="AR196">
            <v>-1</v>
          </cell>
          <cell r="AS196">
            <v>-1</v>
          </cell>
          <cell r="AT196">
            <v>-1</v>
          </cell>
          <cell r="AU196">
            <v>8</v>
          </cell>
          <cell r="AV196">
            <v>6.2</v>
          </cell>
          <cell r="AW196">
            <v>2.2</v>
          </cell>
          <cell r="AX196">
            <v>8.5</v>
          </cell>
          <cell r="AY196">
            <v>1</v>
          </cell>
          <cell r="AZ196">
            <v>0.02</v>
          </cell>
          <cell r="BA196">
            <v>0.05</v>
          </cell>
          <cell r="BB196">
            <v>-1</v>
          </cell>
          <cell r="BC196">
            <v>0.002</v>
          </cell>
          <cell r="BD196">
            <v>0.002</v>
          </cell>
          <cell r="BE196">
            <v>0.141</v>
          </cell>
          <cell r="BF196">
            <v>0.0002</v>
          </cell>
          <cell r="BG196">
            <v>0.0022</v>
          </cell>
          <cell r="BH196">
            <v>2e-5</v>
          </cell>
          <cell r="BI196">
            <v>2e-5</v>
          </cell>
          <cell r="BJ196">
            <v>0.002</v>
          </cell>
          <cell r="BK196">
            <v>4e-5</v>
          </cell>
          <cell r="BL196">
            <v>0.002</v>
          </cell>
          <cell r="BM196">
            <v>0.0002</v>
          </cell>
          <cell r="BN196">
            <v>0.005</v>
          </cell>
          <cell r="BO196">
            <v>0.02</v>
          </cell>
          <cell r="BP196">
            <v>0.005</v>
          </cell>
          <cell r="BQ196">
            <v>-1</v>
          </cell>
          <cell r="BR196">
            <v>-1</v>
          </cell>
          <cell r="BS196">
            <v>-1</v>
          </cell>
          <cell r="BT196">
            <v>-1</v>
          </cell>
          <cell r="BU196">
            <v>-1</v>
          </cell>
          <cell r="BV196">
            <v>-1</v>
          </cell>
          <cell r="BW196">
            <v>-1</v>
          </cell>
          <cell r="BX196">
            <v>-1</v>
          </cell>
          <cell r="BY196">
            <v>-1</v>
          </cell>
          <cell r="BZ196" t="str">
            <v/>
          </cell>
        </row>
        <row r="197">
          <cell r="B197" t="str">
            <v>南漪湖东湖湖心</v>
          </cell>
          <cell r="C197" t="str">
            <v>长江流域</v>
          </cell>
          <cell r="D197" t="str">
            <v>安徽省</v>
          </cell>
          <cell r="E197" t="str">
            <v>宣城市</v>
          </cell>
          <cell r="F197" t="str">
            <v>宣城市</v>
          </cell>
          <cell r="G197" t="str">
            <v>郎溪县、宣州区</v>
          </cell>
          <cell r="H197" t="str">
            <v>安徽省</v>
          </cell>
          <cell r="I197" t="str">
            <v>宣城市</v>
          </cell>
          <cell r="J197" t="str">
            <v>湖泊</v>
          </cell>
          <cell r="K197" t="str">
            <v>长江水系</v>
          </cell>
          <cell r="L197" t="str">
            <v>湖库</v>
          </cell>
          <cell r="M197" t="str">
            <v>南漪湖</v>
          </cell>
          <cell r="N197">
            <v>14502050073</v>
          </cell>
          <cell r="O197" t="str">
            <v>-</v>
          </cell>
        </row>
        <row r="197">
          <cell r="R197" t="str">
            <v>南漪湖</v>
          </cell>
          <cell r="S197" t="str">
            <v/>
          </cell>
          <cell r="T197" t="str">
            <v>保留</v>
          </cell>
          <cell r="U197" t="str">
            <v>—</v>
          </cell>
          <cell r="V197">
            <v>118.9766</v>
          </cell>
          <cell r="W197">
            <v>31.1086</v>
          </cell>
          <cell r="X197" t="str">
            <v>十二五,十三五,十四五</v>
          </cell>
          <cell r="Y197" t="str">
            <v>没有</v>
          </cell>
          <cell r="Z197" t="str">
            <v>-</v>
          </cell>
          <cell r="AA197">
            <v>2023</v>
          </cell>
          <cell r="AB197">
            <v>8</v>
          </cell>
          <cell r="AC197">
            <v>6</v>
          </cell>
          <cell r="AD197" t="str">
            <v>Ⅳ</v>
          </cell>
          <cell r="AE197" t="str">
            <v>Ⅳ</v>
          </cell>
          <cell r="AF197" t="str">
            <v>Ⅲ</v>
          </cell>
          <cell r="AG197" t="str">
            <v>总磷（0.2）</v>
          </cell>
          <cell r="AH197" t="str">
            <v>化学需氧量（0.2）、高锰酸盐指数（0.03）</v>
          </cell>
          <cell r="AI197" t="str">
            <v>-</v>
          </cell>
          <cell r="AJ197" t="str">
            <v>总磷</v>
          </cell>
          <cell r="AK197" t="str">
            <v>化学需氧量、高锰酸盐指数</v>
          </cell>
          <cell r="AL197" t="str">
            <v>总磷</v>
          </cell>
          <cell r="AM197" t="str">
            <v>2023-08-16</v>
          </cell>
          <cell r="AN197">
            <v>-1</v>
          </cell>
          <cell r="AO197">
            <v>35.2</v>
          </cell>
          <cell r="AP197">
            <v>-1</v>
          </cell>
          <cell r="AQ197">
            <v>-1</v>
          </cell>
          <cell r="AR197">
            <v>22.5</v>
          </cell>
          <cell r="AS197">
            <v>58</v>
          </cell>
          <cell r="AT197">
            <v>0.033</v>
          </cell>
          <cell r="AU197">
            <v>9</v>
          </cell>
          <cell r="AV197">
            <v>10.8</v>
          </cell>
          <cell r="AW197">
            <v>3.9</v>
          </cell>
          <cell r="AX197">
            <v>15</v>
          </cell>
          <cell r="AY197">
            <v>-1</v>
          </cell>
          <cell r="AZ197">
            <v>0.09</v>
          </cell>
          <cell r="BA197">
            <v>0.06</v>
          </cell>
          <cell r="BB197">
            <v>0.75</v>
          </cell>
          <cell r="BC197">
            <v>-1</v>
          </cell>
          <cell r="BD197">
            <v>-1</v>
          </cell>
          <cell r="BE197">
            <v>-1</v>
          </cell>
          <cell r="BF197">
            <v>-1</v>
          </cell>
          <cell r="BG197">
            <v>-1</v>
          </cell>
          <cell r="BH197">
            <v>-1</v>
          </cell>
          <cell r="BI197">
            <v>-1</v>
          </cell>
          <cell r="BJ197">
            <v>-1</v>
          </cell>
          <cell r="BK197">
            <v>-1</v>
          </cell>
          <cell r="BL197">
            <v>-1</v>
          </cell>
          <cell r="BM197">
            <v>-1</v>
          </cell>
          <cell r="BN197">
            <v>-1</v>
          </cell>
          <cell r="BO197">
            <v>-1</v>
          </cell>
          <cell r="BP197">
            <v>-1</v>
          </cell>
          <cell r="BQ197">
            <v>-1</v>
          </cell>
          <cell r="BR197">
            <v>-1</v>
          </cell>
          <cell r="BS197">
            <v>25.9</v>
          </cell>
          <cell r="BT197">
            <v>-1</v>
          </cell>
          <cell r="BU197">
            <v>-1</v>
          </cell>
          <cell r="BV197">
            <v>-1</v>
          </cell>
          <cell r="BW197">
            <v>-1</v>
          </cell>
          <cell r="BX197">
            <v>-1</v>
          </cell>
          <cell r="BY197">
            <v>-1</v>
          </cell>
          <cell r="BZ197" t="str">
            <v/>
          </cell>
        </row>
        <row r="198">
          <cell r="B198" t="str">
            <v>南漪湖西湖湖心</v>
          </cell>
          <cell r="C198" t="str">
            <v>长江流域</v>
          </cell>
          <cell r="D198" t="str">
            <v>安徽省</v>
          </cell>
          <cell r="E198" t="str">
            <v>宣城市</v>
          </cell>
          <cell r="F198" t="str">
            <v>宣城市</v>
          </cell>
          <cell r="G198" t="str">
            <v>郎溪县、宣州区</v>
          </cell>
          <cell r="H198" t="str">
            <v>安徽省</v>
          </cell>
          <cell r="I198" t="str">
            <v>宣城市</v>
          </cell>
          <cell r="J198" t="str">
            <v>湖泊</v>
          </cell>
          <cell r="K198" t="str">
            <v>长江水系</v>
          </cell>
          <cell r="L198" t="str">
            <v>湖库</v>
          </cell>
          <cell r="M198" t="str">
            <v>南漪湖</v>
          </cell>
          <cell r="N198">
            <v>14502050073</v>
          </cell>
          <cell r="O198" t="str">
            <v>-</v>
          </cell>
        </row>
        <row r="198">
          <cell r="R198" t="str">
            <v>南漪湖</v>
          </cell>
          <cell r="S198" t="str">
            <v/>
          </cell>
          <cell r="T198" t="str">
            <v>保留</v>
          </cell>
          <cell r="U198" t="str">
            <v>—</v>
          </cell>
          <cell r="V198">
            <v>118.9031</v>
          </cell>
          <cell r="W198">
            <v>31.1034</v>
          </cell>
          <cell r="X198" t="str">
            <v>十二五,十三五,十四五</v>
          </cell>
          <cell r="Y198" t="str">
            <v>有</v>
          </cell>
          <cell r="Z198" t="str">
            <v>浮船站</v>
          </cell>
          <cell r="AA198">
            <v>2023</v>
          </cell>
          <cell r="AB198">
            <v>8</v>
          </cell>
          <cell r="AC198">
            <v>6</v>
          </cell>
          <cell r="AD198" t="str">
            <v>Ⅳ</v>
          </cell>
          <cell r="AE198" t="str">
            <v>Ⅲ</v>
          </cell>
          <cell r="AF198" t="str">
            <v>Ⅲ</v>
          </cell>
          <cell r="AG198" t="str">
            <v>高锰酸盐指数（0.1）</v>
          </cell>
          <cell r="AH198" t="str">
            <v>-</v>
          </cell>
          <cell r="AI198" t="str">
            <v>-</v>
          </cell>
          <cell r="AJ198" t="str">
            <v>高锰酸盐指数</v>
          </cell>
          <cell r="AK198" t="str">
            <v>五日生化需氧量、化学需氧量、高锰酸盐指数、总磷</v>
          </cell>
          <cell r="AL198" t="str">
            <v>高锰酸盐指数、总磷</v>
          </cell>
          <cell r="AM198" t="str">
            <v>2023-08-16</v>
          </cell>
          <cell r="AN198">
            <v>-1</v>
          </cell>
          <cell r="AO198">
            <v>30.6</v>
          </cell>
          <cell r="AP198">
            <v>-1</v>
          </cell>
          <cell r="AQ198">
            <v>-1</v>
          </cell>
          <cell r="AR198">
            <v>21.1</v>
          </cell>
          <cell r="AS198">
            <v>59</v>
          </cell>
          <cell r="AT198">
            <v>0.034</v>
          </cell>
          <cell r="AU198">
            <v>8</v>
          </cell>
          <cell r="AV198">
            <v>9.3</v>
          </cell>
          <cell r="AW198">
            <v>6.6</v>
          </cell>
          <cell r="AX198">
            <v>17.5</v>
          </cell>
          <cell r="AY198">
            <v>-1</v>
          </cell>
          <cell r="AZ198">
            <v>0.03</v>
          </cell>
          <cell r="BA198">
            <v>0.047</v>
          </cell>
          <cell r="BB198">
            <v>0.48</v>
          </cell>
          <cell r="BC198">
            <v>-1</v>
          </cell>
          <cell r="BD198">
            <v>-1</v>
          </cell>
          <cell r="BE198">
            <v>-1</v>
          </cell>
          <cell r="BF198">
            <v>-1</v>
          </cell>
          <cell r="BG198">
            <v>-1</v>
          </cell>
          <cell r="BH198">
            <v>-1</v>
          </cell>
          <cell r="BI198">
            <v>-1</v>
          </cell>
          <cell r="BJ198">
            <v>-1</v>
          </cell>
          <cell r="BK198">
            <v>-1</v>
          </cell>
          <cell r="BL198">
            <v>-1</v>
          </cell>
          <cell r="BM198">
            <v>-1</v>
          </cell>
          <cell r="BN198">
            <v>-1</v>
          </cell>
          <cell r="BO198">
            <v>-1</v>
          </cell>
          <cell r="BP198">
            <v>-1</v>
          </cell>
          <cell r="BQ198">
            <v>-1</v>
          </cell>
          <cell r="BR198">
            <v>-1</v>
          </cell>
          <cell r="BS198">
            <v>48.2</v>
          </cell>
          <cell r="BT198">
            <v>-1</v>
          </cell>
          <cell r="BU198">
            <v>-1</v>
          </cell>
          <cell r="BV198">
            <v>-1</v>
          </cell>
          <cell r="BW198">
            <v>-1</v>
          </cell>
          <cell r="BX198">
            <v>-1</v>
          </cell>
          <cell r="BY198">
            <v>-1</v>
          </cell>
          <cell r="BZ198" t="str">
            <v/>
          </cell>
        </row>
        <row r="199">
          <cell r="B199" t="str">
            <v>管家渡</v>
          </cell>
          <cell r="C199" t="str">
            <v>长江流域</v>
          </cell>
          <cell r="D199" t="str">
            <v>安徽省</v>
          </cell>
          <cell r="E199" t="str">
            <v>宣城市</v>
          </cell>
          <cell r="F199" t="str">
            <v>宣城市</v>
          </cell>
          <cell r="G199" t="str">
            <v>宣州区</v>
          </cell>
          <cell r="H199" t="str">
            <v>安徽省</v>
          </cell>
          <cell r="I199" t="str">
            <v>宣城市</v>
          </cell>
          <cell r="J199" t="str">
            <v>一级</v>
          </cell>
          <cell r="K199" t="str">
            <v>长江水系</v>
          </cell>
          <cell r="L199" t="str">
            <v>河流</v>
          </cell>
          <cell r="M199" t="str">
            <v>水阳江</v>
          </cell>
          <cell r="N199">
            <v>14502050234</v>
          </cell>
          <cell r="O199" t="str">
            <v>长江</v>
          </cell>
        </row>
        <row r="199">
          <cell r="S199" t="str">
            <v/>
          </cell>
          <cell r="T199" t="str">
            <v>保留</v>
          </cell>
          <cell r="U199" t="str">
            <v>市界（宣城市-马鞍山市）</v>
          </cell>
          <cell r="V199">
            <v>118.6855</v>
          </cell>
          <cell r="W199">
            <v>31.3093</v>
          </cell>
          <cell r="X199" t="str">
            <v>十一五,十二五,十三五,十四五</v>
          </cell>
          <cell r="Y199" t="str">
            <v>有</v>
          </cell>
          <cell r="Z199" t="str">
            <v>固定站</v>
          </cell>
          <cell r="AA199">
            <v>2023</v>
          </cell>
          <cell r="AB199">
            <v>8</v>
          </cell>
          <cell r="AC199">
            <v>5</v>
          </cell>
          <cell r="AD199" t="str">
            <v>Ⅱ</v>
          </cell>
          <cell r="AE199" t="str">
            <v>Ⅱ</v>
          </cell>
          <cell r="AF199" t="str">
            <v>Ⅲ</v>
          </cell>
          <cell r="AG199" t="str">
            <v>-</v>
          </cell>
          <cell r="AH199" t="str">
            <v>-</v>
          </cell>
          <cell r="AI199" t="str">
            <v>-</v>
          </cell>
          <cell r="AJ199" t="str">
            <v>溶解氧、总磷</v>
          </cell>
          <cell r="AK199" t="str">
            <v>溶解氧、高锰酸盐指数、总磷</v>
          </cell>
          <cell r="AL199" t="str">
            <v>总磷</v>
          </cell>
          <cell r="AM199" t="str">
            <v>2023-08-01</v>
          </cell>
          <cell r="AN199">
            <v>-1</v>
          </cell>
          <cell r="AO199">
            <v>30.3</v>
          </cell>
          <cell r="AP199">
            <v>-1</v>
          </cell>
          <cell r="AQ199">
            <v>-1</v>
          </cell>
          <cell r="AR199">
            <v>17.5</v>
          </cell>
          <cell r="AS199">
            <v>-1</v>
          </cell>
          <cell r="AT199">
            <v>-1</v>
          </cell>
          <cell r="AU199">
            <v>7</v>
          </cell>
          <cell r="AV199">
            <v>6.8</v>
          </cell>
          <cell r="AW199">
            <v>2</v>
          </cell>
          <cell r="AX199">
            <v>-1</v>
          </cell>
          <cell r="AY199">
            <v>-1</v>
          </cell>
          <cell r="AZ199">
            <v>0.12</v>
          </cell>
          <cell r="BA199">
            <v>0.063</v>
          </cell>
          <cell r="BB199">
            <v>1.41</v>
          </cell>
          <cell r="BC199">
            <v>-1</v>
          </cell>
          <cell r="BD199">
            <v>-1</v>
          </cell>
          <cell r="BE199">
            <v>-1</v>
          </cell>
          <cell r="BF199">
            <v>-1</v>
          </cell>
          <cell r="BG199">
            <v>-1</v>
          </cell>
          <cell r="BH199">
            <v>-1</v>
          </cell>
          <cell r="BI199">
            <v>-1</v>
          </cell>
          <cell r="BJ199">
            <v>-1</v>
          </cell>
          <cell r="BK199">
            <v>-1</v>
          </cell>
          <cell r="BL199">
            <v>-1</v>
          </cell>
          <cell r="BM199">
            <v>-1</v>
          </cell>
          <cell r="BN199">
            <v>-1</v>
          </cell>
          <cell r="BO199">
            <v>-1</v>
          </cell>
          <cell r="BP199">
            <v>-1</v>
          </cell>
          <cell r="BQ199">
            <v>-1</v>
          </cell>
          <cell r="BR199">
            <v>-1</v>
          </cell>
          <cell r="BS199">
            <v>38.2</v>
          </cell>
          <cell r="BT199">
            <v>-1</v>
          </cell>
          <cell r="BU199">
            <v>-1</v>
          </cell>
          <cell r="BV199">
            <v>-1</v>
          </cell>
          <cell r="BW199">
            <v>-1</v>
          </cell>
          <cell r="BX199">
            <v>-1</v>
          </cell>
          <cell r="BY199">
            <v>-1</v>
          </cell>
          <cell r="BZ199" t="str">
            <v/>
          </cell>
        </row>
        <row r="200">
          <cell r="B200" t="str">
            <v>殷桥</v>
          </cell>
          <cell r="C200" t="str">
            <v>太湖流域</v>
          </cell>
          <cell r="D200" t="str">
            <v>安徽省</v>
          </cell>
          <cell r="E200" t="str">
            <v>宣城市</v>
          </cell>
          <cell r="F200" t="str">
            <v>宣城市</v>
          </cell>
          <cell r="G200" t="str">
            <v>郎溪县</v>
          </cell>
          <cell r="H200" t="str">
            <v>江苏省</v>
          </cell>
          <cell r="I200" t="str">
            <v>常州市</v>
          </cell>
          <cell r="J200" t="str">
            <v>一级</v>
          </cell>
          <cell r="K200" t="str">
            <v>太湖水系</v>
          </cell>
          <cell r="L200" t="str">
            <v>河流</v>
          </cell>
          <cell r="M200" t="str">
            <v>梅渚河</v>
          </cell>
          <cell r="N200">
            <v>14509300065</v>
          </cell>
          <cell r="O200" t="str">
            <v>南河（南溪河）</v>
          </cell>
        </row>
        <row r="200">
          <cell r="S200" t="str">
            <v/>
          </cell>
          <cell r="T200" t="str">
            <v>保留</v>
          </cell>
          <cell r="U200" t="str">
            <v>省界（皖-苏）</v>
          </cell>
          <cell r="V200">
            <v>119.2082</v>
          </cell>
          <cell r="W200">
            <v>31.28</v>
          </cell>
          <cell r="X200" t="str">
            <v>十三五,十四五</v>
          </cell>
          <cell r="Y200" t="str">
            <v>有</v>
          </cell>
          <cell r="Z200" t="str">
            <v>固定站</v>
          </cell>
          <cell r="AA200">
            <v>2023</v>
          </cell>
          <cell r="AB200">
            <v>8</v>
          </cell>
          <cell r="AC200">
            <v>7</v>
          </cell>
          <cell r="AD200" t="str">
            <v>Ⅳ</v>
          </cell>
          <cell r="AE200" t="str">
            <v>Ⅳ</v>
          </cell>
          <cell r="AF200" t="str">
            <v>Ⅲ</v>
          </cell>
          <cell r="AG200" t="str">
            <v>高锰酸盐指数（0.3）、化学需氧量（0.05）、溶解氧</v>
          </cell>
          <cell r="AH200" t="str">
            <v>高锰酸盐指数（0.5）、化学需氧量（0.4）、五日生化需氧量（0.3）</v>
          </cell>
          <cell r="AI200" t="str">
            <v>-</v>
          </cell>
          <cell r="AJ200" t="str">
            <v>高锰酸盐指数、化学需氧量、溶解氧</v>
          </cell>
          <cell r="AK200" t="str">
            <v>高锰酸盐指数、化学需氧量、五日生化需氧量</v>
          </cell>
          <cell r="AL200" t="str">
            <v>溶解氧、化学需氧量、高锰酸盐指数</v>
          </cell>
          <cell r="AM200" t="str">
            <v>2023-08-10</v>
          </cell>
          <cell r="AN200">
            <v>-1</v>
          </cell>
          <cell r="AO200">
            <v>31.1</v>
          </cell>
          <cell r="AP200">
            <v>-1</v>
          </cell>
          <cell r="AQ200">
            <v>-1</v>
          </cell>
          <cell r="AR200">
            <v>35</v>
          </cell>
          <cell r="AS200">
            <v>-1</v>
          </cell>
          <cell r="AT200">
            <v>-1</v>
          </cell>
          <cell r="AU200">
            <v>8</v>
          </cell>
          <cell r="AV200">
            <v>4.8</v>
          </cell>
          <cell r="AW200">
            <v>7.6</v>
          </cell>
          <cell r="AX200">
            <v>21</v>
          </cell>
          <cell r="AY200">
            <v>1</v>
          </cell>
          <cell r="AZ200">
            <v>0.44</v>
          </cell>
          <cell r="BA200">
            <v>0.12</v>
          </cell>
          <cell r="BB200">
            <v>2.09</v>
          </cell>
          <cell r="BC200">
            <v>-1</v>
          </cell>
          <cell r="BD200">
            <v>-1</v>
          </cell>
          <cell r="BE200">
            <v>-1</v>
          </cell>
          <cell r="BF200">
            <v>-1</v>
          </cell>
          <cell r="BG200">
            <v>-1</v>
          </cell>
          <cell r="BH200">
            <v>-1</v>
          </cell>
          <cell r="BI200">
            <v>-1</v>
          </cell>
          <cell r="BJ200">
            <v>-1</v>
          </cell>
          <cell r="BK200">
            <v>-1</v>
          </cell>
          <cell r="BL200">
            <v>-1</v>
          </cell>
          <cell r="BM200">
            <v>-1</v>
          </cell>
          <cell r="BN200">
            <v>-1</v>
          </cell>
          <cell r="BO200">
            <v>-1</v>
          </cell>
          <cell r="BP200">
            <v>-1</v>
          </cell>
          <cell r="BQ200">
            <v>-1</v>
          </cell>
          <cell r="BR200">
            <v>-1</v>
          </cell>
          <cell r="BS200">
            <v>78</v>
          </cell>
          <cell r="BT200">
            <v>-1</v>
          </cell>
          <cell r="BU200">
            <v>-1</v>
          </cell>
          <cell r="BV200">
            <v>-1</v>
          </cell>
          <cell r="BW200">
            <v>-1</v>
          </cell>
          <cell r="BX200">
            <v>-1</v>
          </cell>
          <cell r="BY200">
            <v>-1</v>
          </cell>
          <cell r="BZ200" t="str">
            <v/>
          </cell>
        </row>
        <row r="201">
          <cell r="B201" t="str">
            <v>泾南交界</v>
          </cell>
          <cell r="C201" t="str">
            <v>长江流域</v>
          </cell>
          <cell r="D201" t="str">
            <v>安徽省</v>
          </cell>
          <cell r="E201" t="str">
            <v>宣城市</v>
          </cell>
          <cell r="F201" t="str">
            <v>宣城市</v>
          </cell>
          <cell r="G201" t="str">
            <v>黄山区、泾县</v>
          </cell>
          <cell r="H201" t="str">
            <v>安徽省</v>
          </cell>
          <cell r="I201" t="str">
            <v>宣城市</v>
          </cell>
          <cell r="J201" t="str">
            <v>一级</v>
          </cell>
          <cell r="K201" t="str">
            <v>长江水系</v>
          </cell>
          <cell r="L201" t="str">
            <v>河流</v>
          </cell>
          <cell r="M201" t="str">
            <v>青弋江</v>
          </cell>
          <cell r="N201">
            <v>14502050495</v>
          </cell>
          <cell r="O201" t="str">
            <v>长江</v>
          </cell>
        </row>
        <row r="201">
          <cell r="S201" t="str">
            <v>青弋江泾县湾址农业用水区</v>
          </cell>
          <cell r="T201" t="str">
            <v>保留</v>
          </cell>
          <cell r="U201" t="str">
            <v>市界（宣城市-芜湖市）</v>
          </cell>
          <cell r="V201">
            <v>118.4761</v>
          </cell>
          <cell r="W201">
            <v>30.7884</v>
          </cell>
          <cell r="X201" t="str">
            <v>十三五,十四五</v>
          </cell>
          <cell r="Y201" t="str">
            <v>有</v>
          </cell>
          <cell r="Z201" t="str">
            <v>固定站</v>
          </cell>
          <cell r="AA201">
            <v>2023</v>
          </cell>
          <cell r="AB201">
            <v>8</v>
          </cell>
          <cell r="AC201">
            <v>5</v>
          </cell>
          <cell r="AD201" t="str">
            <v>Ⅱ</v>
          </cell>
          <cell r="AE201" t="str">
            <v>Ⅱ</v>
          </cell>
          <cell r="AF201" t="str">
            <v>Ⅱ</v>
          </cell>
          <cell r="AG201" t="str">
            <v>-</v>
          </cell>
          <cell r="AH201" t="str">
            <v>-</v>
          </cell>
          <cell r="AI201" t="str">
            <v>-</v>
          </cell>
          <cell r="AJ201" t="str">
            <v>溶解氧</v>
          </cell>
          <cell r="AK201" t="str">
            <v>溶解氧、总磷</v>
          </cell>
          <cell r="AL201" t="str">
            <v>总磷</v>
          </cell>
          <cell r="AM201" t="str">
            <v>2023-08-01</v>
          </cell>
          <cell r="AN201">
            <v>-1</v>
          </cell>
          <cell r="AO201">
            <v>26.9</v>
          </cell>
          <cell r="AP201">
            <v>-1</v>
          </cell>
          <cell r="AQ201">
            <v>-1</v>
          </cell>
          <cell r="AR201">
            <v>19.1</v>
          </cell>
          <cell r="AS201">
            <v>-1</v>
          </cell>
          <cell r="AT201">
            <v>-1</v>
          </cell>
          <cell r="AU201">
            <v>7</v>
          </cell>
          <cell r="AV201">
            <v>6.8</v>
          </cell>
          <cell r="AW201">
            <v>0.6</v>
          </cell>
          <cell r="AX201">
            <v>-1</v>
          </cell>
          <cell r="AY201">
            <v>-1</v>
          </cell>
          <cell r="AZ201">
            <v>0.02</v>
          </cell>
          <cell r="BA201">
            <v>0.019</v>
          </cell>
          <cell r="BB201">
            <v>0.86</v>
          </cell>
          <cell r="BC201">
            <v>-1</v>
          </cell>
          <cell r="BD201">
            <v>-1</v>
          </cell>
          <cell r="BE201">
            <v>-1</v>
          </cell>
          <cell r="BF201">
            <v>-1</v>
          </cell>
          <cell r="BG201">
            <v>-1</v>
          </cell>
          <cell r="BH201">
            <v>-1</v>
          </cell>
          <cell r="BI201">
            <v>-1</v>
          </cell>
          <cell r="BJ201">
            <v>-1</v>
          </cell>
          <cell r="BK201">
            <v>-1</v>
          </cell>
          <cell r="BL201">
            <v>-1</v>
          </cell>
          <cell r="BM201">
            <v>-1</v>
          </cell>
          <cell r="BN201">
            <v>-1</v>
          </cell>
          <cell r="BO201">
            <v>-1</v>
          </cell>
          <cell r="BP201">
            <v>-1</v>
          </cell>
          <cell r="BQ201">
            <v>-1</v>
          </cell>
          <cell r="BR201">
            <v>-1</v>
          </cell>
          <cell r="BS201">
            <v>17.1</v>
          </cell>
          <cell r="BT201">
            <v>-1</v>
          </cell>
          <cell r="BU201">
            <v>-1</v>
          </cell>
          <cell r="BV201">
            <v>-1</v>
          </cell>
          <cell r="BW201">
            <v>-1</v>
          </cell>
          <cell r="BX201">
            <v>-1</v>
          </cell>
          <cell r="BY201">
            <v>-1</v>
          </cell>
          <cell r="BZ201" t="str">
            <v/>
          </cell>
        </row>
        <row r="202">
          <cell r="B202" t="str">
            <v>汪溪</v>
          </cell>
          <cell r="C202" t="str">
            <v>长江流域</v>
          </cell>
          <cell r="D202" t="str">
            <v>安徽省</v>
          </cell>
          <cell r="E202" t="str">
            <v>宣城市</v>
          </cell>
          <cell r="F202" t="str">
            <v>宣城市</v>
          </cell>
          <cell r="G202" t="str">
            <v>旌德县、宁国市</v>
          </cell>
          <cell r="H202" t="str">
            <v>安徽省</v>
          </cell>
          <cell r="I202" t="str">
            <v>宣城市</v>
          </cell>
          <cell r="J202" t="str">
            <v>一级</v>
          </cell>
          <cell r="K202" t="str">
            <v>长江水系</v>
          </cell>
          <cell r="L202" t="str">
            <v>河流</v>
          </cell>
          <cell r="M202" t="str">
            <v>水阳江</v>
          </cell>
          <cell r="N202">
            <v>14502050234</v>
          </cell>
          <cell r="O202" t="str">
            <v>长江</v>
          </cell>
        </row>
        <row r="202">
          <cell r="S202" t="str">
            <v>西津河东津河宁国饮用、工业用水区</v>
          </cell>
          <cell r="T202" t="str">
            <v>保留</v>
          </cell>
          <cell r="U202" t="str">
            <v>—</v>
          </cell>
          <cell r="V202">
            <v>118.9541</v>
          </cell>
          <cell r="W202">
            <v>30.7061</v>
          </cell>
          <cell r="X202" t="str">
            <v>十三五,十四五</v>
          </cell>
          <cell r="Y202" t="str">
            <v>有</v>
          </cell>
          <cell r="Z202" t="str">
            <v>固定站</v>
          </cell>
          <cell r="AA202">
            <v>2023</v>
          </cell>
          <cell r="AB202">
            <v>8</v>
          </cell>
          <cell r="AC202">
            <v>5</v>
          </cell>
          <cell r="AD202" t="str">
            <v>Ⅱ</v>
          </cell>
          <cell r="AE202" t="str">
            <v>Ⅱ</v>
          </cell>
          <cell r="AF202" t="str">
            <v>Ⅱ</v>
          </cell>
          <cell r="AG202" t="str">
            <v>-</v>
          </cell>
          <cell r="AH202" t="str">
            <v>-</v>
          </cell>
          <cell r="AI202" t="str">
            <v>-</v>
          </cell>
          <cell r="AJ202" t="str">
            <v>溶解氧、总磷</v>
          </cell>
          <cell r="AK202" t="str">
            <v>高锰酸盐指数、总磷</v>
          </cell>
          <cell r="AL202" t="str">
            <v>高锰酸盐指数、总磷</v>
          </cell>
          <cell r="AM202" t="str">
            <v>2023-08-01</v>
          </cell>
          <cell r="AN202">
            <v>-1</v>
          </cell>
          <cell r="AO202">
            <v>27.4</v>
          </cell>
          <cell r="AP202">
            <v>-1</v>
          </cell>
          <cell r="AQ202">
            <v>-1</v>
          </cell>
          <cell r="AR202">
            <v>16.3</v>
          </cell>
          <cell r="AS202">
            <v>-1</v>
          </cell>
          <cell r="AT202">
            <v>-1</v>
          </cell>
          <cell r="AU202">
            <v>7</v>
          </cell>
          <cell r="AV202">
            <v>7.2</v>
          </cell>
          <cell r="AW202">
            <v>2</v>
          </cell>
          <cell r="AX202">
            <v>-1</v>
          </cell>
          <cell r="AY202">
            <v>-1</v>
          </cell>
          <cell r="AZ202">
            <v>0.09</v>
          </cell>
          <cell r="BA202">
            <v>0.069</v>
          </cell>
          <cell r="BB202">
            <v>1.18</v>
          </cell>
          <cell r="BC202">
            <v>-1</v>
          </cell>
          <cell r="BD202">
            <v>-1</v>
          </cell>
          <cell r="BE202">
            <v>-1</v>
          </cell>
          <cell r="BF202">
            <v>-1</v>
          </cell>
          <cell r="BG202">
            <v>-1</v>
          </cell>
          <cell r="BH202">
            <v>-1</v>
          </cell>
          <cell r="BI202">
            <v>-1</v>
          </cell>
          <cell r="BJ202">
            <v>-1</v>
          </cell>
          <cell r="BK202">
            <v>-1</v>
          </cell>
          <cell r="BL202">
            <v>-1</v>
          </cell>
          <cell r="BM202">
            <v>-1</v>
          </cell>
          <cell r="BN202">
            <v>-1</v>
          </cell>
          <cell r="BO202">
            <v>-1</v>
          </cell>
          <cell r="BP202">
            <v>-1</v>
          </cell>
          <cell r="BQ202">
            <v>-1</v>
          </cell>
          <cell r="BR202">
            <v>-1</v>
          </cell>
          <cell r="BS202">
            <v>23.3</v>
          </cell>
          <cell r="BT202">
            <v>-1</v>
          </cell>
          <cell r="BU202">
            <v>-1</v>
          </cell>
          <cell r="BV202">
            <v>-1</v>
          </cell>
          <cell r="BW202">
            <v>-1</v>
          </cell>
          <cell r="BX202">
            <v>-1</v>
          </cell>
          <cell r="BY202">
            <v>-1</v>
          </cell>
          <cell r="BZ202" t="str">
            <v/>
          </cell>
        </row>
        <row r="203">
          <cell r="B203" t="str">
            <v>狮子口</v>
          </cell>
          <cell r="C203" t="str">
            <v>长江流域</v>
          </cell>
          <cell r="D203" t="str">
            <v>安徽省</v>
          </cell>
          <cell r="E203" t="str">
            <v>宣城市</v>
          </cell>
          <cell r="F203" t="str">
            <v>宣城市</v>
          </cell>
          <cell r="G203" t="str">
            <v>广德县</v>
          </cell>
          <cell r="H203" t="str">
            <v>安徽省</v>
          </cell>
          <cell r="I203" t="str">
            <v>宣城市</v>
          </cell>
          <cell r="J203" t="str">
            <v>一级</v>
          </cell>
          <cell r="K203" t="str">
            <v>长江水系</v>
          </cell>
          <cell r="L203" t="str">
            <v>河流</v>
          </cell>
          <cell r="M203" t="str">
            <v>无量溪河</v>
          </cell>
          <cell r="N203">
            <v>14502050199</v>
          </cell>
          <cell r="O203" t="str">
            <v>郎川河</v>
          </cell>
        </row>
        <row r="203">
          <cell r="S203" t="str">
            <v/>
          </cell>
          <cell r="T203" t="str">
            <v>保留</v>
          </cell>
          <cell r="U203" t="str">
            <v>—</v>
          </cell>
          <cell r="V203">
            <v>119.3317</v>
          </cell>
          <cell r="W203">
            <v>31.0333</v>
          </cell>
          <cell r="X203" t="str">
            <v>十三五,十四五</v>
          </cell>
          <cell r="Y203" t="str">
            <v>有</v>
          </cell>
          <cell r="Z203" t="str">
            <v>固定站</v>
          </cell>
          <cell r="AA203">
            <v>2023</v>
          </cell>
          <cell r="AB203">
            <v>8</v>
          </cell>
          <cell r="AC203">
            <v>7</v>
          </cell>
          <cell r="AD203" t="str">
            <v>Ⅲ</v>
          </cell>
          <cell r="AE203" t="str">
            <v>Ⅲ</v>
          </cell>
          <cell r="AF203" t="str">
            <v>Ⅴ</v>
          </cell>
          <cell r="AG203" t="str">
            <v>-</v>
          </cell>
          <cell r="AH203" t="str">
            <v>-</v>
          </cell>
          <cell r="AI203" t="str">
            <v>化学需氧量（0.5）</v>
          </cell>
          <cell r="AJ203" t="str">
            <v>总磷</v>
          </cell>
          <cell r="AK203" t="str">
            <v>化学需氧量、高锰酸盐指数、总磷</v>
          </cell>
          <cell r="AL203" t="str">
            <v>化学需氧量</v>
          </cell>
          <cell r="AM203" t="str">
            <v>2023-08-20</v>
          </cell>
          <cell r="AN203">
            <v>-1</v>
          </cell>
          <cell r="AO203">
            <v>30</v>
          </cell>
          <cell r="AP203">
            <v>-1</v>
          </cell>
          <cell r="AQ203">
            <v>-1</v>
          </cell>
          <cell r="AR203">
            <v>47.1</v>
          </cell>
          <cell r="AS203">
            <v>-1</v>
          </cell>
          <cell r="AT203">
            <v>-1</v>
          </cell>
          <cell r="AU203">
            <v>8</v>
          </cell>
          <cell r="AV203">
            <v>7</v>
          </cell>
          <cell r="AW203">
            <v>4</v>
          </cell>
          <cell r="AX203">
            <v>13</v>
          </cell>
          <cell r="AY203">
            <v>1.6</v>
          </cell>
          <cell r="AZ203">
            <v>0.31</v>
          </cell>
          <cell r="BA203">
            <v>0.13</v>
          </cell>
          <cell r="BB203">
            <v>3.02</v>
          </cell>
          <cell r="BC203">
            <v>-1</v>
          </cell>
          <cell r="BD203">
            <v>-1</v>
          </cell>
          <cell r="BE203">
            <v>-1</v>
          </cell>
          <cell r="BF203">
            <v>-1</v>
          </cell>
          <cell r="BG203">
            <v>-1</v>
          </cell>
          <cell r="BH203">
            <v>-1</v>
          </cell>
          <cell r="BI203">
            <v>-1</v>
          </cell>
          <cell r="BJ203">
            <v>-1</v>
          </cell>
          <cell r="BK203">
            <v>-1</v>
          </cell>
          <cell r="BL203">
            <v>-1</v>
          </cell>
          <cell r="BM203">
            <v>-1</v>
          </cell>
          <cell r="BN203">
            <v>-1</v>
          </cell>
          <cell r="BO203">
            <v>-1</v>
          </cell>
          <cell r="BP203">
            <v>-1</v>
          </cell>
          <cell r="BQ203">
            <v>-1</v>
          </cell>
          <cell r="BR203">
            <v>-1</v>
          </cell>
          <cell r="BS203">
            <v>58.5</v>
          </cell>
          <cell r="BT203">
            <v>-1</v>
          </cell>
          <cell r="BU203">
            <v>-1</v>
          </cell>
          <cell r="BV203">
            <v>-1</v>
          </cell>
          <cell r="BW203">
            <v>-1</v>
          </cell>
          <cell r="BX203">
            <v>-1</v>
          </cell>
          <cell r="BY203">
            <v>-1</v>
          </cell>
          <cell r="BZ203" t="str">
            <v/>
          </cell>
        </row>
        <row r="204">
          <cell r="B204" t="str">
            <v>东村桥</v>
          </cell>
          <cell r="C204" t="str">
            <v>太湖流域</v>
          </cell>
          <cell r="D204" t="str">
            <v>安徽省</v>
          </cell>
          <cell r="E204" t="str">
            <v>宣城市</v>
          </cell>
          <cell r="F204" t="str">
            <v>宣城市</v>
          </cell>
          <cell r="G204" t="str">
            <v>广德县</v>
          </cell>
          <cell r="H204" t="str">
            <v>安徽省</v>
          </cell>
          <cell r="I204" t="str">
            <v>宣城市</v>
          </cell>
          <cell r="J204" t="str">
            <v>一级</v>
          </cell>
          <cell r="K204" t="str">
            <v>太湖水系</v>
          </cell>
          <cell r="L204" t="str">
            <v>河流</v>
          </cell>
          <cell r="M204" t="str">
            <v>泗安塘</v>
          </cell>
          <cell r="N204">
            <v>14509300072</v>
          </cell>
          <cell r="O204" t="str">
            <v>西苕溪</v>
          </cell>
        </row>
        <row r="204">
          <cell r="S204" t="str">
            <v>泗安塘长兴浙皖缓冲区</v>
          </cell>
          <cell r="T204" t="str">
            <v>新增</v>
          </cell>
          <cell r="U204" t="str">
            <v>省界（皖-浙）</v>
          </cell>
          <cell r="V204">
            <v>119.5753</v>
          </cell>
          <cell r="W204">
            <v>30.935</v>
          </cell>
          <cell r="X204" t="str">
            <v>十四五</v>
          </cell>
          <cell r="Y204" t="str">
            <v>有</v>
          </cell>
          <cell r="Z204" t="str">
            <v>固定站</v>
          </cell>
          <cell r="AA204">
            <v>2023</v>
          </cell>
          <cell r="AB204">
            <v>8</v>
          </cell>
          <cell r="AC204">
            <v>5</v>
          </cell>
          <cell r="AD204" t="str">
            <v>Ⅲ</v>
          </cell>
          <cell r="AE204" t="str">
            <v>Ⅱ</v>
          </cell>
          <cell r="AF204" t="str">
            <v>Ⅳ</v>
          </cell>
          <cell r="AG204" t="str">
            <v>-</v>
          </cell>
          <cell r="AH204" t="str">
            <v>-</v>
          </cell>
          <cell r="AI204" t="str">
            <v>溶解氧</v>
          </cell>
          <cell r="AJ204" t="str">
            <v>溶解氧</v>
          </cell>
          <cell r="AK204" t="str">
            <v>溶解氧、高锰酸盐指数、总磷</v>
          </cell>
          <cell r="AL204" t="str">
            <v>溶解氧</v>
          </cell>
          <cell r="AM204" t="str">
            <v>2023-08-01</v>
          </cell>
          <cell r="AN204">
            <v>-1</v>
          </cell>
          <cell r="AO204">
            <v>28</v>
          </cell>
          <cell r="AP204">
            <v>-1</v>
          </cell>
          <cell r="AQ204">
            <v>-1</v>
          </cell>
          <cell r="AR204">
            <v>45.8</v>
          </cell>
          <cell r="AS204">
            <v>-1</v>
          </cell>
          <cell r="AT204">
            <v>-1</v>
          </cell>
          <cell r="AU204">
            <v>8</v>
          </cell>
          <cell r="AV204">
            <v>5.5</v>
          </cell>
          <cell r="AW204">
            <v>3.1</v>
          </cell>
          <cell r="AX204">
            <v>-1</v>
          </cell>
          <cell r="AY204">
            <v>-1</v>
          </cell>
          <cell r="AZ204">
            <v>0.03</v>
          </cell>
          <cell r="BA204">
            <v>0.057</v>
          </cell>
          <cell r="BB204">
            <v>0.71</v>
          </cell>
          <cell r="BC204">
            <v>-1</v>
          </cell>
          <cell r="BD204">
            <v>-1</v>
          </cell>
          <cell r="BE204">
            <v>-1</v>
          </cell>
          <cell r="BF204">
            <v>-1</v>
          </cell>
          <cell r="BG204">
            <v>-1</v>
          </cell>
          <cell r="BH204">
            <v>-1</v>
          </cell>
          <cell r="BI204">
            <v>-1</v>
          </cell>
          <cell r="BJ204">
            <v>-1</v>
          </cell>
          <cell r="BK204">
            <v>-1</v>
          </cell>
          <cell r="BL204">
            <v>-1</v>
          </cell>
          <cell r="BM204">
            <v>-1</v>
          </cell>
          <cell r="BN204">
            <v>-1</v>
          </cell>
          <cell r="BO204">
            <v>-1</v>
          </cell>
          <cell r="BP204">
            <v>-1</v>
          </cell>
          <cell r="BQ204">
            <v>-1</v>
          </cell>
          <cell r="BR204">
            <v>-1</v>
          </cell>
          <cell r="BS204">
            <v>8.3</v>
          </cell>
          <cell r="BT204">
            <v>-1</v>
          </cell>
          <cell r="BU204">
            <v>-1</v>
          </cell>
          <cell r="BV204">
            <v>-1</v>
          </cell>
          <cell r="BW204">
            <v>-1</v>
          </cell>
          <cell r="BX204">
            <v>-1</v>
          </cell>
          <cell r="BY204">
            <v>-1</v>
          </cell>
          <cell r="BZ204" t="str">
            <v/>
          </cell>
        </row>
        <row r="205">
          <cell r="B205" t="str">
            <v>旌泾交界</v>
          </cell>
          <cell r="C205" t="str">
            <v>长江流域</v>
          </cell>
          <cell r="D205" t="str">
            <v>安徽省</v>
          </cell>
          <cell r="E205" t="str">
            <v>宣城市</v>
          </cell>
          <cell r="F205" t="str">
            <v>宣城市</v>
          </cell>
          <cell r="G205" t="str">
            <v>旌德县</v>
          </cell>
          <cell r="H205" t="str">
            <v>安徽省</v>
          </cell>
          <cell r="I205" t="str">
            <v>宣城市</v>
          </cell>
          <cell r="J205" t="str">
            <v>二级</v>
          </cell>
          <cell r="K205" t="str">
            <v>长江水系</v>
          </cell>
          <cell r="L205" t="str">
            <v>河流</v>
          </cell>
          <cell r="M205" t="str">
            <v>徽水</v>
          </cell>
          <cell r="N205">
            <v>14502050178</v>
          </cell>
          <cell r="O205" t="str">
            <v>青弋江</v>
          </cell>
        </row>
        <row r="205">
          <cell r="S205" t="str">
            <v/>
          </cell>
          <cell r="T205" t="str">
            <v>新增</v>
          </cell>
          <cell r="U205" t="str">
            <v>—</v>
          </cell>
          <cell r="V205">
            <v>118.4354</v>
          </cell>
          <cell r="W205">
            <v>30.408</v>
          </cell>
          <cell r="X205" t="str">
            <v>十四五</v>
          </cell>
          <cell r="Y205" t="str">
            <v>没有</v>
          </cell>
          <cell r="Z205" t="str">
            <v>-</v>
          </cell>
          <cell r="AA205">
            <v>2023</v>
          </cell>
          <cell r="AB205">
            <v>8</v>
          </cell>
          <cell r="AC205">
            <v>21</v>
          </cell>
          <cell r="AD205" t="str">
            <v>Ⅱ</v>
          </cell>
          <cell r="AE205" t="str">
            <v>Ⅱ</v>
          </cell>
          <cell r="AF205" t="str">
            <v>Ⅲ</v>
          </cell>
          <cell r="AG205" t="str">
            <v>-</v>
          </cell>
          <cell r="AH205" t="str">
            <v>-</v>
          </cell>
          <cell r="AI205" t="str">
            <v>-</v>
          </cell>
          <cell r="AJ205" t="str">
            <v>溶解氧、高锰酸盐指数、总磷</v>
          </cell>
          <cell r="AK205" t="str">
            <v>溶解氧、高锰酸盐指数、总磷</v>
          </cell>
          <cell r="AL205" t="str">
            <v>总磷</v>
          </cell>
          <cell r="AM205" t="str">
            <v>2023-08-01</v>
          </cell>
          <cell r="AN205">
            <v>-1</v>
          </cell>
          <cell r="AO205">
            <v>-1</v>
          </cell>
          <cell r="AP205">
            <v>-1</v>
          </cell>
          <cell r="AQ205">
            <v>-1</v>
          </cell>
          <cell r="AR205">
            <v>-1</v>
          </cell>
          <cell r="AS205">
            <v>-1</v>
          </cell>
          <cell r="AT205">
            <v>-1</v>
          </cell>
          <cell r="AU205">
            <v>8</v>
          </cell>
          <cell r="AV205">
            <v>7</v>
          </cell>
          <cell r="AW205">
            <v>3</v>
          </cell>
          <cell r="AX205">
            <v>6</v>
          </cell>
          <cell r="AY205">
            <v>2.6</v>
          </cell>
          <cell r="AZ205">
            <v>0.02</v>
          </cell>
          <cell r="BA205">
            <v>0.09</v>
          </cell>
          <cell r="BB205">
            <v>-1</v>
          </cell>
          <cell r="BC205">
            <v>0.001</v>
          </cell>
          <cell r="BD205">
            <v>0.002</v>
          </cell>
          <cell r="BE205">
            <v>0.252</v>
          </cell>
          <cell r="BF205">
            <v>0.0002</v>
          </cell>
          <cell r="BG205">
            <v>0.0014</v>
          </cell>
          <cell r="BH205">
            <v>2e-5</v>
          </cell>
          <cell r="BI205">
            <v>2e-5</v>
          </cell>
          <cell r="BJ205">
            <v>0.002</v>
          </cell>
          <cell r="BK205">
            <v>4e-5</v>
          </cell>
          <cell r="BL205">
            <v>0.002</v>
          </cell>
          <cell r="BM205">
            <v>0.0002</v>
          </cell>
          <cell r="BN205">
            <v>0.005</v>
          </cell>
          <cell r="BO205">
            <v>0.02</v>
          </cell>
          <cell r="BP205">
            <v>0.005</v>
          </cell>
          <cell r="BQ205">
            <v>-1</v>
          </cell>
          <cell r="BR205">
            <v>-1</v>
          </cell>
          <cell r="BS205">
            <v>-1</v>
          </cell>
          <cell r="BT205">
            <v>-1</v>
          </cell>
          <cell r="BU205">
            <v>-1</v>
          </cell>
          <cell r="BV205">
            <v>-1</v>
          </cell>
          <cell r="BW205">
            <v>-1</v>
          </cell>
          <cell r="BX205">
            <v>-1</v>
          </cell>
          <cell r="BY205">
            <v>-1</v>
          </cell>
          <cell r="BZ205" t="str">
            <v/>
          </cell>
        </row>
        <row r="206">
          <cell r="B206" t="str">
            <v>宣芜交界</v>
          </cell>
          <cell r="C206" t="str">
            <v>长江流域</v>
          </cell>
          <cell r="D206" t="str">
            <v>安徽省</v>
          </cell>
          <cell r="E206" t="str">
            <v>宣城市</v>
          </cell>
          <cell r="F206" t="str">
            <v>宣城市</v>
          </cell>
          <cell r="G206" t="str">
            <v>宣州区</v>
          </cell>
          <cell r="H206" t="str">
            <v>安徽省</v>
          </cell>
          <cell r="I206" t="str">
            <v>宣城市</v>
          </cell>
          <cell r="J206" t="str">
            <v>二级</v>
          </cell>
          <cell r="K206" t="str">
            <v>长江水系</v>
          </cell>
          <cell r="L206" t="str">
            <v>河流</v>
          </cell>
          <cell r="M206" t="str">
            <v>周寒河</v>
          </cell>
          <cell r="N206">
            <v>14502050086</v>
          </cell>
          <cell r="O206" t="str">
            <v>青弋江</v>
          </cell>
        </row>
        <row r="206">
          <cell r="S206" t="str">
            <v/>
          </cell>
          <cell r="T206" t="str">
            <v>新增</v>
          </cell>
          <cell r="U206" t="str">
            <v>市界（宣城市-芜湖市）</v>
          </cell>
          <cell r="V206">
            <v>118.4963</v>
          </cell>
          <cell r="W206">
            <v>30.9426</v>
          </cell>
          <cell r="X206" t="str">
            <v>十四五</v>
          </cell>
          <cell r="Y206" t="str">
            <v>没有</v>
          </cell>
          <cell r="Z206" t="str">
            <v>-</v>
          </cell>
          <cell r="AA206">
            <v>2023</v>
          </cell>
          <cell r="AB206">
            <v>8</v>
          </cell>
          <cell r="AC206">
            <v>6</v>
          </cell>
          <cell r="AD206" t="str">
            <v>Ⅲ</v>
          </cell>
          <cell r="AE206" t="str">
            <v>Ⅳ</v>
          </cell>
          <cell r="AF206" t="str">
            <v>Ⅲ</v>
          </cell>
          <cell r="AG206" t="str">
            <v>-</v>
          </cell>
          <cell r="AH206" t="str">
            <v>高锰酸盐指数（0.02）</v>
          </cell>
          <cell r="AI206" t="str">
            <v>-</v>
          </cell>
          <cell r="AJ206" t="str">
            <v>高锰酸盐指数</v>
          </cell>
          <cell r="AK206" t="str">
            <v>高锰酸盐指数</v>
          </cell>
          <cell r="AL206" t="str">
            <v>化学需氧量、高锰酸盐指数</v>
          </cell>
          <cell r="AM206" t="str">
            <v>2023-08-17</v>
          </cell>
          <cell r="AN206">
            <v>-1</v>
          </cell>
          <cell r="AO206">
            <v>28.8</v>
          </cell>
          <cell r="AP206">
            <v>-1</v>
          </cell>
          <cell r="AQ206">
            <v>-1</v>
          </cell>
          <cell r="AR206">
            <v>20.2</v>
          </cell>
          <cell r="AS206">
            <v>-1</v>
          </cell>
          <cell r="AT206">
            <v>-1</v>
          </cell>
          <cell r="AU206">
            <v>7</v>
          </cell>
          <cell r="AV206">
            <v>6.3</v>
          </cell>
          <cell r="AW206">
            <v>4.4</v>
          </cell>
          <cell r="AX206">
            <v>14</v>
          </cell>
          <cell r="AY206">
            <v>-1</v>
          </cell>
          <cell r="AZ206">
            <v>0.06</v>
          </cell>
          <cell r="BA206">
            <v>0.09</v>
          </cell>
          <cell r="BB206">
            <v>1.91</v>
          </cell>
          <cell r="BC206">
            <v>-1</v>
          </cell>
          <cell r="BD206">
            <v>-1</v>
          </cell>
          <cell r="BE206">
            <v>-1</v>
          </cell>
          <cell r="BF206">
            <v>-1</v>
          </cell>
          <cell r="BG206">
            <v>-1</v>
          </cell>
          <cell r="BH206">
            <v>-1</v>
          </cell>
          <cell r="BI206">
            <v>-1</v>
          </cell>
          <cell r="BJ206">
            <v>-1</v>
          </cell>
          <cell r="BK206">
            <v>-1</v>
          </cell>
          <cell r="BL206">
            <v>-1</v>
          </cell>
          <cell r="BM206">
            <v>-1</v>
          </cell>
          <cell r="BN206">
            <v>-1</v>
          </cell>
          <cell r="BO206">
            <v>-1</v>
          </cell>
          <cell r="BP206">
            <v>-1</v>
          </cell>
          <cell r="BQ206">
            <v>-1</v>
          </cell>
          <cell r="BR206">
            <v>-1</v>
          </cell>
          <cell r="BS206">
            <v>14.8</v>
          </cell>
          <cell r="BT206">
            <v>-1</v>
          </cell>
          <cell r="BU206">
            <v>-1</v>
          </cell>
          <cell r="BV206">
            <v>-1</v>
          </cell>
          <cell r="BW206">
            <v>-1</v>
          </cell>
          <cell r="BX206">
            <v>-1</v>
          </cell>
          <cell r="BY206">
            <v>-1</v>
          </cell>
          <cell r="BZ206" t="str">
            <v/>
          </cell>
        </row>
        <row r="207">
          <cell r="B207" t="str">
            <v>梨园口</v>
          </cell>
          <cell r="C207" t="str">
            <v>长江流域</v>
          </cell>
          <cell r="D207" t="str">
            <v>安徽省</v>
          </cell>
          <cell r="E207" t="str">
            <v>宣城市</v>
          </cell>
          <cell r="F207" t="str">
            <v>宣城市</v>
          </cell>
          <cell r="G207" t="str">
            <v>广德县</v>
          </cell>
          <cell r="H207" t="str">
            <v>安徽省</v>
          </cell>
          <cell r="I207" t="str">
            <v>宣城市</v>
          </cell>
          <cell r="J207" t="str">
            <v>入湖河流</v>
          </cell>
          <cell r="K207" t="str">
            <v>长江水系</v>
          </cell>
          <cell r="L207" t="str">
            <v>河流</v>
          </cell>
          <cell r="M207" t="str">
            <v>新郎川河</v>
          </cell>
          <cell r="N207">
            <v>14502050198</v>
          </cell>
          <cell r="O207" t="str">
            <v>南漪湖</v>
          </cell>
        </row>
        <row r="207">
          <cell r="S207" t="str">
            <v/>
          </cell>
          <cell r="T207" t="str">
            <v>新增</v>
          </cell>
          <cell r="U207" t="str">
            <v>—</v>
          </cell>
          <cell r="V207">
            <v>119.2497</v>
          </cell>
          <cell r="W207">
            <v>31.023</v>
          </cell>
          <cell r="X207" t="str">
            <v>十四五</v>
          </cell>
          <cell r="Y207" t="str">
            <v>没有</v>
          </cell>
          <cell r="Z207" t="str">
            <v>-</v>
          </cell>
          <cell r="AA207">
            <v>2023</v>
          </cell>
          <cell r="AB207">
            <v>8</v>
          </cell>
          <cell r="AC207">
            <v>21</v>
          </cell>
          <cell r="AD207" t="str">
            <v>Ⅱ</v>
          </cell>
          <cell r="AE207" t="str">
            <v>Ⅱ</v>
          </cell>
          <cell r="AF207" t="str">
            <v>Ⅱ</v>
          </cell>
          <cell r="AG207" t="str">
            <v>-</v>
          </cell>
          <cell r="AH207" t="str">
            <v>-</v>
          </cell>
          <cell r="AI207" t="str">
            <v>-</v>
          </cell>
          <cell r="AJ207" t="str">
            <v>高锰酸盐指数、总磷</v>
          </cell>
          <cell r="AK207" t="str">
            <v>高锰酸盐指数、总磷</v>
          </cell>
          <cell r="AL207" t="str">
            <v>溶解氧、高锰酸盐指数、总磷</v>
          </cell>
          <cell r="AM207" t="str">
            <v>2023-08-01</v>
          </cell>
          <cell r="AN207">
            <v>-1</v>
          </cell>
          <cell r="AO207">
            <v>-1</v>
          </cell>
          <cell r="AP207">
            <v>-1</v>
          </cell>
          <cell r="AQ207">
            <v>-1</v>
          </cell>
          <cell r="AR207">
            <v>-1</v>
          </cell>
          <cell r="AS207">
            <v>-1</v>
          </cell>
          <cell r="AT207">
            <v>-1</v>
          </cell>
          <cell r="AU207">
            <v>9</v>
          </cell>
          <cell r="AV207">
            <v>11.8</v>
          </cell>
          <cell r="AW207">
            <v>2.9</v>
          </cell>
          <cell r="AX207">
            <v>9</v>
          </cell>
          <cell r="AY207">
            <v>1.4</v>
          </cell>
          <cell r="AZ207">
            <v>0.02</v>
          </cell>
          <cell r="BA207">
            <v>0.05</v>
          </cell>
          <cell r="BB207">
            <v>-1</v>
          </cell>
          <cell r="BC207">
            <v>0.001</v>
          </cell>
          <cell r="BD207">
            <v>0.002</v>
          </cell>
          <cell r="BE207">
            <v>0.223</v>
          </cell>
          <cell r="BF207">
            <v>0.0002</v>
          </cell>
          <cell r="BG207">
            <v>0.0016</v>
          </cell>
          <cell r="BH207">
            <v>2e-5</v>
          </cell>
          <cell r="BI207">
            <v>2e-5</v>
          </cell>
          <cell r="BJ207">
            <v>0.002</v>
          </cell>
          <cell r="BK207">
            <v>4e-5</v>
          </cell>
          <cell r="BL207">
            <v>0.002</v>
          </cell>
          <cell r="BM207">
            <v>0.0002</v>
          </cell>
          <cell r="BN207">
            <v>0.005</v>
          </cell>
          <cell r="BO207">
            <v>0.02</v>
          </cell>
          <cell r="BP207">
            <v>0.005</v>
          </cell>
          <cell r="BQ207">
            <v>-1</v>
          </cell>
          <cell r="BR207">
            <v>-1</v>
          </cell>
          <cell r="BS207">
            <v>-1</v>
          </cell>
          <cell r="BT207">
            <v>-1</v>
          </cell>
          <cell r="BU207">
            <v>-1</v>
          </cell>
          <cell r="BV207">
            <v>-1</v>
          </cell>
          <cell r="BW207">
            <v>-1</v>
          </cell>
          <cell r="BX207">
            <v>-1</v>
          </cell>
          <cell r="BY207">
            <v>-1</v>
          </cell>
          <cell r="BZ207" t="str">
            <v/>
          </cell>
        </row>
        <row r="208">
          <cell r="B208" t="str">
            <v>南元桥</v>
          </cell>
          <cell r="C208" t="str">
            <v>长江流域</v>
          </cell>
          <cell r="D208" t="str">
            <v>安徽省</v>
          </cell>
          <cell r="E208" t="str">
            <v>宣城市</v>
          </cell>
          <cell r="F208" t="str">
            <v>宣城市</v>
          </cell>
          <cell r="G208" t="str">
            <v>旌德县</v>
          </cell>
          <cell r="H208" t="str">
            <v>安徽省</v>
          </cell>
          <cell r="I208" t="str">
            <v>宣城市</v>
          </cell>
          <cell r="J208" t="str">
            <v>三级</v>
          </cell>
          <cell r="K208" t="str">
            <v>长江水系</v>
          </cell>
          <cell r="L208" t="str">
            <v>河流</v>
          </cell>
          <cell r="M208" t="str">
            <v>玉水河</v>
          </cell>
          <cell r="N208">
            <v>14502050337</v>
          </cell>
          <cell r="O208" t="str">
            <v>麻川河</v>
          </cell>
        </row>
        <row r="208">
          <cell r="S208" t="str">
            <v/>
          </cell>
          <cell r="T208" t="str">
            <v>新增</v>
          </cell>
          <cell r="U208" t="str">
            <v>市界（宣城市-黄山市）</v>
          </cell>
          <cell r="V208">
            <v>118.2764</v>
          </cell>
          <cell r="W208">
            <v>30.2684</v>
          </cell>
          <cell r="X208" t="str">
            <v>十四五</v>
          </cell>
          <cell r="Y208" t="str">
            <v>没有</v>
          </cell>
          <cell r="Z208" t="str">
            <v>-</v>
          </cell>
          <cell r="AA208">
            <v>2023</v>
          </cell>
          <cell r="AB208">
            <v>8</v>
          </cell>
          <cell r="AC208">
            <v>21</v>
          </cell>
          <cell r="AD208" t="str">
            <v>Ⅱ</v>
          </cell>
          <cell r="AE208" t="str">
            <v>Ⅱ</v>
          </cell>
          <cell r="AF208" t="str">
            <v>Ⅱ</v>
          </cell>
          <cell r="AG208" t="str">
            <v>-</v>
          </cell>
          <cell r="AH208" t="str">
            <v>-</v>
          </cell>
          <cell r="AI208" t="str">
            <v>-</v>
          </cell>
          <cell r="AJ208" t="str">
            <v>总磷</v>
          </cell>
          <cell r="AK208" t="str">
            <v>总磷</v>
          </cell>
          <cell r="AL208" t="str">
            <v>溶解氧</v>
          </cell>
          <cell r="AM208" t="str">
            <v>2023-08-01</v>
          </cell>
          <cell r="AN208">
            <v>-1</v>
          </cell>
          <cell r="AO208">
            <v>-1</v>
          </cell>
          <cell r="AP208">
            <v>-1</v>
          </cell>
          <cell r="AQ208">
            <v>-1</v>
          </cell>
          <cell r="AR208">
            <v>-1</v>
          </cell>
          <cell r="AS208">
            <v>-1</v>
          </cell>
          <cell r="AT208">
            <v>-1</v>
          </cell>
          <cell r="AU208">
            <v>8</v>
          </cell>
          <cell r="AV208">
            <v>8.6</v>
          </cell>
          <cell r="AW208">
            <v>1.5</v>
          </cell>
          <cell r="AX208">
            <v>8</v>
          </cell>
          <cell r="AY208">
            <v>1.1</v>
          </cell>
          <cell r="AZ208">
            <v>0.02</v>
          </cell>
          <cell r="BA208">
            <v>0.03</v>
          </cell>
          <cell r="BB208">
            <v>-1</v>
          </cell>
          <cell r="BC208">
            <v>0.0005</v>
          </cell>
          <cell r="BD208">
            <v>0.002</v>
          </cell>
          <cell r="BE208">
            <v>0.159</v>
          </cell>
          <cell r="BF208">
            <v>0.0002</v>
          </cell>
          <cell r="BG208">
            <v>0.0012</v>
          </cell>
          <cell r="BH208">
            <v>2e-5</v>
          </cell>
          <cell r="BI208">
            <v>2e-5</v>
          </cell>
          <cell r="BJ208">
            <v>0.002</v>
          </cell>
          <cell r="BK208">
            <v>4e-5</v>
          </cell>
          <cell r="BL208">
            <v>0.002</v>
          </cell>
          <cell r="BM208">
            <v>0.0002</v>
          </cell>
          <cell r="BN208">
            <v>0.005</v>
          </cell>
          <cell r="BO208">
            <v>0.02</v>
          </cell>
          <cell r="BP208">
            <v>0.005</v>
          </cell>
          <cell r="BQ208">
            <v>-1</v>
          </cell>
          <cell r="BR208">
            <v>-1</v>
          </cell>
          <cell r="BS208">
            <v>-1</v>
          </cell>
          <cell r="BT208">
            <v>-1</v>
          </cell>
          <cell r="BU208">
            <v>-1</v>
          </cell>
          <cell r="BV208">
            <v>-1</v>
          </cell>
          <cell r="BW208">
            <v>-1</v>
          </cell>
          <cell r="BX208">
            <v>-1</v>
          </cell>
          <cell r="BY208">
            <v>-1</v>
          </cell>
          <cell r="BZ208" t="str">
            <v/>
          </cell>
        </row>
        <row r="209">
          <cell r="B209" t="str">
            <v>水碧桥</v>
          </cell>
          <cell r="C209" t="str">
            <v>长江流域</v>
          </cell>
          <cell r="D209" t="str">
            <v>安徽省</v>
          </cell>
          <cell r="E209" t="str">
            <v>宣城市</v>
          </cell>
          <cell r="F209" t="str">
            <v>宣城市</v>
          </cell>
          <cell r="G209" t="str">
            <v>宣州区</v>
          </cell>
          <cell r="H209" t="str">
            <v>安徽省</v>
          </cell>
          <cell r="I209" t="str">
            <v>宣城市</v>
          </cell>
          <cell r="J209" t="str">
            <v>一级</v>
          </cell>
          <cell r="K209" t="str">
            <v>长江水系</v>
          </cell>
          <cell r="L209" t="str">
            <v>河流</v>
          </cell>
          <cell r="M209" t="str">
            <v>水阳江</v>
          </cell>
          <cell r="N209">
            <v>14502050234</v>
          </cell>
          <cell r="O209" t="str">
            <v>长江</v>
          </cell>
        </row>
        <row r="209">
          <cell r="S209" t="str">
            <v>水阳江宣州工业用水区/水阳江宣州农业用水区/水阳江皖苏缓冲区</v>
          </cell>
          <cell r="T209" t="str">
            <v>新增</v>
          </cell>
          <cell r="U209" t="str">
            <v>省界（皖-苏、皖）</v>
          </cell>
          <cell r="V209">
            <v>118.7886</v>
          </cell>
          <cell r="W209">
            <v>31.1854</v>
          </cell>
          <cell r="X209" t="str">
            <v>十四五</v>
          </cell>
          <cell r="Y209" t="str">
            <v>有</v>
          </cell>
          <cell r="Z209" t="str">
            <v>固定站</v>
          </cell>
          <cell r="AA209">
            <v>2023</v>
          </cell>
          <cell r="AB209">
            <v>8</v>
          </cell>
          <cell r="AC209">
            <v>5</v>
          </cell>
          <cell r="AD209" t="str">
            <v>Ⅲ</v>
          </cell>
          <cell r="AE209" t="str">
            <v>Ⅲ</v>
          </cell>
          <cell r="AF209" t="str">
            <v>Ⅲ</v>
          </cell>
          <cell r="AG209" t="str">
            <v>-</v>
          </cell>
          <cell r="AH209" t="str">
            <v>-</v>
          </cell>
          <cell r="AI209" t="str">
            <v>-</v>
          </cell>
          <cell r="AJ209" t="str">
            <v>溶解氧</v>
          </cell>
          <cell r="AK209" t="str">
            <v>溶解氧</v>
          </cell>
          <cell r="AL209" t="str">
            <v>高锰酸盐指数</v>
          </cell>
          <cell r="AM209" t="str">
            <v>2023-08-01</v>
          </cell>
          <cell r="AN209">
            <v>-1</v>
          </cell>
          <cell r="AO209">
            <v>30.9</v>
          </cell>
          <cell r="AP209">
            <v>-1</v>
          </cell>
          <cell r="AQ209">
            <v>-1</v>
          </cell>
          <cell r="AR209">
            <v>24.4</v>
          </cell>
          <cell r="AS209">
            <v>-1</v>
          </cell>
          <cell r="AT209">
            <v>-1</v>
          </cell>
          <cell r="AU209">
            <v>7</v>
          </cell>
          <cell r="AV209">
            <v>5.6</v>
          </cell>
          <cell r="AW209">
            <v>1.3</v>
          </cell>
          <cell r="AX209">
            <v>-1</v>
          </cell>
          <cell r="AY209">
            <v>-1</v>
          </cell>
          <cell r="AZ209">
            <v>0.03</v>
          </cell>
          <cell r="BA209">
            <v>0.037</v>
          </cell>
          <cell r="BB209">
            <v>1.71</v>
          </cell>
          <cell r="BC209">
            <v>-1</v>
          </cell>
          <cell r="BD209">
            <v>-1</v>
          </cell>
          <cell r="BE209">
            <v>-1</v>
          </cell>
          <cell r="BF209">
            <v>-1</v>
          </cell>
          <cell r="BG209">
            <v>-1</v>
          </cell>
          <cell r="BH209">
            <v>-1</v>
          </cell>
          <cell r="BI209">
            <v>-1</v>
          </cell>
          <cell r="BJ209">
            <v>-1</v>
          </cell>
          <cell r="BK209">
            <v>-1</v>
          </cell>
          <cell r="BL209">
            <v>-1</v>
          </cell>
          <cell r="BM209">
            <v>-1</v>
          </cell>
          <cell r="BN209">
            <v>-1</v>
          </cell>
          <cell r="BO209">
            <v>-1</v>
          </cell>
          <cell r="BP209">
            <v>-1</v>
          </cell>
          <cell r="BQ209">
            <v>-1</v>
          </cell>
          <cell r="BR209">
            <v>-1</v>
          </cell>
          <cell r="BS209">
            <v>21</v>
          </cell>
          <cell r="BT209">
            <v>-1</v>
          </cell>
          <cell r="BU209">
            <v>-1</v>
          </cell>
          <cell r="BV209">
            <v>-1</v>
          </cell>
          <cell r="BW209">
            <v>-1</v>
          </cell>
          <cell r="BX209">
            <v>-1</v>
          </cell>
          <cell r="BY209">
            <v>-1</v>
          </cell>
          <cell r="BZ209" t="str">
            <v/>
          </cell>
        </row>
        <row r="210">
          <cell r="B210" t="str">
            <v>坞村</v>
          </cell>
          <cell r="C210" t="str">
            <v>长江流域</v>
          </cell>
          <cell r="D210" t="str">
            <v>安徽省</v>
          </cell>
          <cell r="E210" t="str">
            <v>宣城市</v>
          </cell>
          <cell r="F210" t="str">
            <v>宣城市</v>
          </cell>
          <cell r="G210" t="str">
            <v>宁国市</v>
          </cell>
          <cell r="H210" t="str">
            <v>安徽省</v>
          </cell>
          <cell r="I210" t="str">
            <v>宣城市</v>
          </cell>
          <cell r="J210" t="str">
            <v>二级</v>
          </cell>
          <cell r="K210" t="str">
            <v>长江水系</v>
          </cell>
          <cell r="L210" t="str">
            <v>河流</v>
          </cell>
          <cell r="M210" t="str">
            <v>东津河</v>
          </cell>
          <cell r="N210">
            <v>14502050012</v>
          </cell>
          <cell r="O210" t="str">
            <v>水阳江</v>
          </cell>
        </row>
        <row r="210">
          <cell r="S210" t="str">
            <v>西津河东津河宁国保留区</v>
          </cell>
          <cell r="T210" t="str">
            <v>新增</v>
          </cell>
          <cell r="U210" t="str">
            <v>—</v>
          </cell>
          <cell r="V210">
            <v>119.0003</v>
          </cell>
          <cell r="W210">
            <v>30.6192</v>
          </cell>
          <cell r="X210" t="str">
            <v>十四五</v>
          </cell>
          <cell r="Y210" t="str">
            <v>没有</v>
          </cell>
          <cell r="Z210" t="str">
            <v>-</v>
          </cell>
          <cell r="AA210">
            <v>2023</v>
          </cell>
          <cell r="AB210">
            <v>8</v>
          </cell>
          <cell r="AC210">
            <v>6</v>
          </cell>
          <cell r="AD210" t="str">
            <v>Ⅱ</v>
          </cell>
          <cell r="AE210" t="str">
            <v>Ⅲ</v>
          </cell>
          <cell r="AF210" t="str">
            <v>Ⅲ</v>
          </cell>
          <cell r="AG210" t="str">
            <v>-</v>
          </cell>
          <cell r="AH210" t="str">
            <v>-</v>
          </cell>
          <cell r="AI210" t="str">
            <v>-</v>
          </cell>
          <cell r="AJ210" t="str">
            <v>溶解氧、高锰酸盐指数、总磷</v>
          </cell>
          <cell r="AK210" t="str">
            <v>溶解氧、总磷</v>
          </cell>
          <cell r="AL210" t="str">
            <v>总磷</v>
          </cell>
          <cell r="AM210" t="str">
            <v>2023-08-15</v>
          </cell>
          <cell r="AN210">
            <v>-1</v>
          </cell>
          <cell r="AO210">
            <v>27.3</v>
          </cell>
          <cell r="AP210">
            <v>-1</v>
          </cell>
          <cell r="AQ210">
            <v>-1</v>
          </cell>
          <cell r="AR210">
            <v>23.7</v>
          </cell>
          <cell r="AS210">
            <v>-1</v>
          </cell>
          <cell r="AT210">
            <v>-1</v>
          </cell>
          <cell r="AU210">
            <v>7</v>
          </cell>
          <cell r="AV210">
            <v>7.3</v>
          </cell>
          <cell r="AW210">
            <v>2.9</v>
          </cell>
          <cell r="AX210">
            <v>10</v>
          </cell>
          <cell r="AY210">
            <v>-1</v>
          </cell>
          <cell r="AZ210">
            <v>0.07</v>
          </cell>
          <cell r="BA210">
            <v>0.07</v>
          </cell>
          <cell r="BB210">
            <v>1.35</v>
          </cell>
          <cell r="BC210">
            <v>-1</v>
          </cell>
          <cell r="BD210">
            <v>-1</v>
          </cell>
          <cell r="BE210">
            <v>-1</v>
          </cell>
          <cell r="BF210">
            <v>-1</v>
          </cell>
          <cell r="BG210">
            <v>-1</v>
          </cell>
          <cell r="BH210">
            <v>-1</v>
          </cell>
          <cell r="BI210">
            <v>-1</v>
          </cell>
          <cell r="BJ210">
            <v>-1</v>
          </cell>
          <cell r="BK210">
            <v>-1</v>
          </cell>
          <cell r="BL210">
            <v>-1</v>
          </cell>
          <cell r="BM210">
            <v>-1</v>
          </cell>
          <cell r="BN210">
            <v>-1</v>
          </cell>
          <cell r="BO210">
            <v>-1</v>
          </cell>
          <cell r="BP210">
            <v>-1</v>
          </cell>
          <cell r="BQ210">
            <v>-1</v>
          </cell>
          <cell r="BR210">
            <v>-1</v>
          </cell>
          <cell r="BS210">
            <v>29.1</v>
          </cell>
          <cell r="BT210">
            <v>-1</v>
          </cell>
          <cell r="BU210">
            <v>-1</v>
          </cell>
          <cell r="BV210">
            <v>-1</v>
          </cell>
          <cell r="BW210">
            <v>-1</v>
          </cell>
          <cell r="BX210">
            <v>-1</v>
          </cell>
          <cell r="BY210">
            <v>-1</v>
          </cell>
          <cell r="BZ210" t="str">
            <v/>
          </cell>
        </row>
        <row r="211">
          <cell r="B211" t="str">
            <v>柏山</v>
          </cell>
          <cell r="C211" t="str">
            <v>长江流域</v>
          </cell>
          <cell r="D211" t="str">
            <v>安徽省</v>
          </cell>
          <cell r="E211" t="str">
            <v>宣城市</v>
          </cell>
          <cell r="F211" t="str">
            <v>宣城市</v>
          </cell>
          <cell r="G211" t="str">
            <v>绩溪县</v>
          </cell>
          <cell r="H211" t="str">
            <v>安徽省</v>
          </cell>
          <cell r="I211" t="str">
            <v>宣城市</v>
          </cell>
          <cell r="J211" t="str">
            <v>一级</v>
          </cell>
          <cell r="K211" t="str">
            <v>长江水系</v>
          </cell>
          <cell r="L211" t="str">
            <v>河流</v>
          </cell>
          <cell r="M211" t="str">
            <v>水阳江</v>
          </cell>
          <cell r="N211">
            <v>14502050234</v>
          </cell>
          <cell r="O211" t="str">
            <v>长江</v>
          </cell>
        </row>
        <row r="211">
          <cell r="S211" t="str">
            <v>水阳江宁国源头水保护区</v>
          </cell>
          <cell r="T211" t="str">
            <v>新增</v>
          </cell>
          <cell r="U211" t="str">
            <v>—</v>
          </cell>
          <cell r="V211">
            <v>118.7479</v>
          </cell>
          <cell r="W211">
            <v>30.2991</v>
          </cell>
          <cell r="X211" t="str">
            <v>十四五</v>
          </cell>
          <cell r="Y211" t="str">
            <v>没有</v>
          </cell>
          <cell r="Z211" t="str">
            <v>-</v>
          </cell>
          <cell r="AA211">
            <v>2023</v>
          </cell>
          <cell r="AB211">
            <v>8</v>
          </cell>
          <cell r="AC211">
            <v>21</v>
          </cell>
          <cell r="AD211" t="str">
            <v>Ⅰ</v>
          </cell>
          <cell r="AE211" t="str">
            <v>Ⅰ</v>
          </cell>
          <cell r="AF211" t="str">
            <v>Ⅱ</v>
          </cell>
          <cell r="AG211" t="str">
            <v>-</v>
          </cell>
          <cell r="AH211" t="str">
            <v>-</v>
          </cell>
          <cell r="AI211" t="str">
            <v>-</v>
          </cell>
          <cell r="AJ211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K211" t="str">
            <v>pH、溶解氧、五日生化需氧量、化学需氧量、高锰酸盐指数、阴离子表面活性剂、汞、镉、铬（六价）、砷、铅、铜、锌、硒、氨氮、总磷、氰化物、氟化物、硫化物、石油类、挥发酚</v>
          </cell>
          <cell r="AL211" t="str">
            <v>溶解氧</v>
          </cell>
          <cell r="AM211" t="str">
            <v>2023-08-01</v>
          </cell>
          <cell r="AN211">
            <v>-1</v>
          </cell>
          <cell r="AO211">
            <v>-1</v>
          </cell>
          <cell r="AP211">
            <v>-1</v>
          </cell>
          <cell r="AQ211">
            <v>-1</v>
          </cell>
          <cell r="AR211">
            <v>-1</v>
          </cell>
          <cell r="AS211">
            <v>-1</v>
          </cell>
          <cell r="AT211">
            <v>-1</v>
          </cell>
          <cell r="AU211">
            <v>8</v>
          </cell>
          <cell r="AV211">
            <v>8.1</v>
          </cell>
          <cell r="AW211">
            <v>1.2</v>
          </cell>
          <cell r="AX211">
            <v>9.5</v>
          </cell>
          <cell r="AY211">
            <v>2</v>
          </cell>
          <cell r="AZ211">
            <v>0.02</v>
          </cell>
          <cell r="BA211">
            <v>0.02</v>
          </cell>
          <cell r="BB211">
            <v>-1</v>
          </cell>
          <cell r="BC211">
            <v>0.001</v>
          </cell>
          <cell r="BD211">
            <v>0.002</v>
          </cell>
          <cell r="BE211">
            <v>0.204</v>
          </cell>
          <cell r="BF211">
            <v>0.0002</v>
          </cell>
          <cell r="BG211">
            <v>0.0016</v>
          </cell>
          <cell r="BH211">
            <v>2e-5</v>
          </cell>
          <cell r="BI211">
            <v>2e-5</v>
          </cell>
          <cell r="BJ211">
            <v>0.002</v>
          </cell>
          <cell r="BK211">
            <v>4e-5</v>
          </cell>
          <cell r="BL211">
            <v>0.002</v>
          </cell>
          <cell r="BM211">
            <v>0.0002</v>
          </cell>
          <cell r="BN211">
            <v>0.005</v>
          </cell>
          <cell r="BO211">
            <v>0.02</v>
          </cell>
          <cell r="BP211">
            <v>0.005</v>
          </cell>
          <cell r="BQ211">
            <v>-1</v>
          </cell>
          <cell r="BR211">
            <v>-1</v>
          </cell>
          <cell r="BS211">
            <v>-1</v>
          </cell>
          <cell r="BT211">
            <v>-1</v>
          </cell>
          <cell r="BU211">
            <v>-1</v>
          </cell>
          <cell r="BV211">
            <v>-1</v>
          </cell>
          <cell r="BW211">
            <v>-1</v>
          </cell>
          <cell r="BX211">
            <v>-1</v>
          </cell>
          <cell r="BY211">
            <v>-1</v>
          </cell>
          <cell r="BZ211" t="str">
            <v/>
          </cell>
        </row>
        <row r="212">
          <cell r="B212" t="str">
            <v>玉山取水口上游</v>
          </cell>
          <cell r="C212" t="str">
            <v>长江流域</v>
          </cell>
          <cell r="D212" t="str">
            <v>安徽省</v>
          </cell>
          <cell r="E212" t="str">
            <v>宣城市</v>
          </cell>
          <cell r="F212" t="str">
            <v>宣城市</v>
          </cell>
          <cell r="G212" t="str">
            <v>宁国市、宣州区</v>
          </cell>
          <cell r="H212" t="str">
            <v>安徽省</v>
          </cell>
          <cell r="I212" t="str">
            <v>宣城市</v>
          </cell>
          <cell r="J212" t="str">
            <v>一级</v>
          </cell>
          <cell r="K212" t="str">
            <v>长江水系</v>
          </cell>
          <cell r="L212" t="str">
            <v>河流</v>
          </cell>
          <cell r="M212" t="str">
            <v>水阳江</v>
          </cell>
          <cell r="N212">
            <v>14502050234</v>
          </cell>
          <cell r="O212" t="str">
            <v>长江</v>
          </cell>
        </row>
        <row r="212">
          <cell r="S212" t="str">
            <v>水阳江宣城保留区/水阳江宣州饮用、渔业用水区</v>
          </cell>
          <cell r="T212" t="str">
            <v>新增</v>
          </cell>
          <cell r="U212" t="str">
            <v>—</v>
          </cell>
          <cell r="V212">
            <v>118.8036</v>
          </cell>
          <cell r="W212">
            <v>30.935</v>
          </cell>
          <cell r="X212" t="str">
            <v>十四五</v>
          </cell>
          <cell r="Y212" t="str">
            <v>没有</v>
          </cell>
          <cell r="Z212" t="str">
            <v>-</v>
          </cell>
          <cell r="AA212">
            <v>2023</v>
          </cell>
          <cell r="AB212">
            <v>8</v>
          </cell>
          <cell r="AC212">
            <v>6</v>
          </cell>
          <cell r="AD212" t="str">
            <v>Ⅲ</v>
          </cell>
          <cell r="AE212" t="str">
            <v>Ⅲ</v>
          </cell>
          <cell r="AF212" t="str">
            <v>-</v>
          </cell>
          <cell r="AG212" t="str">
            <v>-</v>
          </cell>
          <cell r="AH212" t="str">
            <v>-</v>
          </cell>
          <cell r="AI212" t="str">
            <v>-</v>
          </cell>
          <cell r="AJ212" t="str">
            <v>溶解氧</v>
          </cell>
          <cell r="AK212" t="str">
            <v>溶解氧</v>
          </cell>
          <cell r="AL212" t="str">
            <v>-</v>
          </cell>
          <cell r="AM212" t="str">
            <v>2023-08-17</v>
          </cell>
          <cell r="AN212">
            <v>-1</v>
          </cell>
          <cell r="AO212">
            <v>31.2</v>
          </cell>
          <cell r="AP212">
            <v>-1</v>
          </cell>
          <cell r="AQ212">
            <v>-1</v>
          </cell>
          <cell r="AR212">
            <v>18.1</v>
          </cell>
          <cell r="AS212">
            <v>-1</v>
          </cell>
          <cell r="AT212">
            <v>-1</v>
          </cell>
          <cell r="AU212">
            <v>8</v>
          </cell>
          <cell r="AV212">
            <v>5.7</v>
          </cell>
          <cell r="AW212">
            <v>1.6</v>
          </cell>
          <cell r="AX212">
            <v>11.5</v>
          </cell>
          <cell r="AY212">
            <v>-1</v>
          </cell>
          <cell r="AZ212">
            <v>0.02</v>
          </cell>
          <cell r="BA212">
            <v>0.04</v>
          </cell>
          <cell r="BB212">
            <v>0.88</v>
          </cell>
          <cell r="BC212">
            <v>-1</v>
          </cell>
          <cell r="BD212">
            <v>-1</v>
          </cell>
          <cell r="BE212">
            <v>-1</v>
          </cell>
          <cell r="BF212">
            <v>-1</v>
          </cell>
          <cell r="BG212">
            <v>-1</v>
          </cell>
          <cell r="BH212">
            <v>-1</v>
          </cell>
          <cell r="BI212">
            <v>-1</v>
          </cell>
          <cell r="BJ212">
            <v>-1</v>
          </cell>
          <cell r="BK212">
            <v>-1</v>
          </cell>
          <cell r="BL212">
            <v>-1</v>
          </cell>
          <cell r="BM212">
            <v>-1</v>
          </cell>
          <cell r="BN212">
            <v>-1</v>
          </cell>
          <cell r="BO212">
            <v>-1</v>
          </cell>
          <cell r="BP212">
            <v>-1</v>
          </cell>
          <cell r="BQ212">
            <v>-1</v>
          </cell>
          <cell r="BR212">
            <v>-1</v>
          </cell>
          <cell r="BS212">
            <v>7.4</v>
          </cell>
          <cell r="BT212">
            <v>-1</v>
          </cell>
          <cell r="BU212">
            <v>-1</v>
          </cell>
          <cell r="BV212">
            <v>-1</v>
          </cell>
          <cell r="BW212">
            <v>-1</v>
          </cell>
          <cell r="BX212">
            <v>-1</v>
          </cell>
          <cell r="BY212">
            <v>-1</v>
          </cell>
          <cell r="BZ212" t="str">
            <v/>
          </cell>
        </row>
        <row r="213">
          <cell r="B213" t="str">
            <v>镇埠</v>
          </cell>
          <cell r="C213" t="str">
            <v>长江流域</v>
          </cell>
          <cell r="D213" t="str">
            <v>安徽省</v>
          </cell>
          <cell r="E213" t="str">
            <v>黄山市</v>
          </cell>
          <cell r="F213" t="str">
            <v>黄山市</v>
          </cell>
          <cell r="G213" t="str">
            <v>祁门县</v>
          </cell>
          <cell r="H213" t="str">
            <v>江西省</v>
          </cell>
          <cell r="I213" t="str">
            <v>景德镇市</v>
          </cell>
          <cell r="J213" t="str">
            <v>一级</v>
          </cell>
          <cell r="K213" t="str">
            <v>长江水系</v>
          </cell>
          <cell r="L213" t="str">
            <v>河流</v>
          </cell>
          <cell r="M213" t="str">
            <v>昌江</v>
          </cell>
          <cell r="N213">
            <v>14502050202</v>
          </cell>
          <cell r="O213" t="str">
            <v>饶河</v>
          </cell>
        </row>
        <row r="213">
          <cell r="S213" t="str">
            <v>昌江祁门河流源头水保护区/昌江祁门保留区/昌江皖赣缓冲区</v>
          </cell>
          <cell r="T213" t="str">
            <v>保留</v>
          </cell>
          <cell r="U213" t="str">
            <v>省界（皖-赣）</v>
          </cell>
          <cell r="V213">
            <v>117.4454</v>
          </cell>
          <cell r="W213">
            <v>29.6804</v>
          </cell>
          <cell r="X213" t="str">
            <v>十二五,十三五,十四五</v>
          </cell>
          <cell r="Y213" t="str">
            <v>有</v>
          </cell>
          <cell r="Z213" t="str">
            <v>固定站</v>
          </cell>
          <cell r="AA213">
            <v>2023</v>
          </cell>
          <cell r="AB213">
            <v>8</v>
          </cell>
          <cell r="AC213">
            <v>5</v>
          </cell>
          <cell r="AD213" t="str">
            <v>Ⅱ</v>
          </cell>
          <cell r="AE213" t="str">
            <v>Ⅱ</v>
          </cell>
          <cell r="AF213" t="str">
            <v>Ⅲ</v>
          </cell>
          <cell r="AG213" t="str">
            <v>-</v>
          </cell>
          <cell r="AH213" t="str">
            <v>-</v>
          </cell>
          <cell r="AI213" t="str">
            <v>-</v>
          </cell>
          <cell r="AJ213" t="str">
            <v>高锰酸盐指数、总磷</v>
          </cell>
          <cell r="AK213" t="str">
            <v>高锰酸盐指数、总磷</v>
          </cell>
          <cell r="AL213" t="str">
            <v>溶解氧</v>
          </cell>
          <cell r="AM213" t="str">
            <v>2023-08-01</v>
          </cell>
          <cell r="AN213">
            <v>-1</v>
          </cell>
          <cell r="AO213">
            <v>30.3</v>
          </cell>
          <cell r="AP213">
            <v>-1</v>
          </cell>
          <cell r="AQ213">
            <v>-1</v>
          </cell>
          <cell r="AR213">
            <v>7.4</v>
          </cell>
          <cell r="AS213">
            <v>-1</v>
          </cell>
          <cell r="AT213">
            <v>-1</v>
          </cell>
          <cell r="AU213">
            <v>7</v>
          </cell>
          <cell r="AV213">
            <v>8.4</v>
          </cell>
          <cell r="AW213">
            <v>2.4</v>
          </cell>
          <cell r="AX213">
            <v>-1</v>
          </cell>
          <cell r="AY213">
            <v>-1</v>
          </cell>
          <cell r="AZ213">
            <v>0.06</v>
          </cell>
          <cell r="BA213">
            <v>0.043</v>
          </cell>
          <cell r="BB213">
            <v>0.79</v>
          </cell>
          <cell r="BC213">
            <v>-1</v>
          </cell>
          <cell r="BD213">
            <v>-1</v>
          </cell>
          <cell r="BE213">
            <v>-1</v>
          </cell>
          <cell r="BF213">
            <v>-1</v>
          </cell>
          <cell r="BG213">
            <v>-1</v>
          </cell>
          <cell r="BH213">
            <v>-1</v>
          </cell>
          <cell r="BI213">
            <v>-1</v>
          </cell>
          <cell r="BJ213">
            <v>-1</v>
          </cell>
          <cell r="BK213">
            <v>-1</v>
          </cell>
          <cell r="BL213">
            <v>-1</v>
          </cell>
          <cell r="BM213">
            <v>-1</v>
          </cell>
          <cell r="BN213">
            <v>-1</v>
          </cell>
          <cell r="BO213">
            <v>-1</v>
          </cell>
          <cell r="BP213">
            <v>-1</v>
          </cell>
          <cell r="BQ213">
            <v>-1</v>
          </cell>
          <cell r="BR213">
            <v>-1</v>
          </cell>
          <cell r="BS213">
            <v>3.2</v>
          </cell>
          <cell r="BT213">
            <v>-1</v>
          </cell>
          <cell r="BU213">
            <v>-1</v>
          </cell>
          <cell r="BV213">
            <v>-1</v>
          </cell>
          <cell r="BW213">
            <v>-1</v>
          </cell>
          <cell r="BX213">
            <v>-1</v>
          </cell>
          <cell r="BY213">
            <v>-1</v>
          </cell>
          <cell r="BZ213" t="str">
            <v/>
          </cell>
        </row>
        <row r="214">
          <cell r="B214" t="str">
            <v>黄口</v>
          </cell>
          <cell r="C214" t="str">
            <v>淮河流域</v>
          </cell>
          <cell r="D214" t="str">
            <v>河南省</v>
          </cell>
          <cell r="E214" t="str">
            <v>商丘市</v>
          </cell>
          <cell r="F214" t="str">
            <v>商丘市</v>
          </cell>
          <cell r="G214" t="str">
            <v>夏邑县、永城市</v>
          </cell>
          <cell r="H214" t="str">
            <v>河南省</v>
          </cell>
          <cell r="I214" t="str">
            <v>商丘市</v>
          </cell>
          <cell r="J214" t="str">
            <v>一级</v>
          </cell>
          <cell r="K214" t="str">
            <v>淮河水系</v>
          </cell>
          <cell r="L214" t="str">
            <v>河流</v>
          </cell>
          <cell r="M214" t="str">
            <v>浍河</v>
          </cell>
          <cell r="N214">
            <v>14511130069</v>
          </cell>
          <cell r="O214" t="str">
            <v>怀洪新河</v>
          </cell>
        </row>
        <row r="214">
          <cell r="S214" t="str">
            <v>东沙河(浍河)永城排污控制区/浍河豫皖缓冲区</v>
          </cell>
          <cell r="T214" t="str">
            <v>保留</v>
          </cell>
          <cell r="U214" t="str">
            <v>省界（豫-皖）</v>
          </cell>
          <cell r="V214">
            <v>116.3924</v>
          </cell>
          <cell r="W214">
            <v>33.8068</v>
          </cell>
          <cell r="X214" t="str">
            <v>十一五,十二五,十三五,十四五</v>
          </cell>
          <cell r="Y214" t="str">
            <v>有</v>
          </cell>
          <cell r="Z214" t="str">
            <v>固定站</v>
          </cell>
          <cell r="AA214">
            <v>2023</v>
          </cell>
          <cell r="AB214">
            <v>8</v>
          </cell>
          <cell r="AC214">
            <v>8</v>
          </cell>
          <cell r="AD214" t="str">
            <v>Ⅳ</v>
          </cell>
          <cell r="AE214" t="str">
            <v>Ⅳ</v>
          </cell>
          <cell r="AF214" t="str">
            <v>Ⅳ</v>
          </cell>
          <cell r="AG214" t="str">
            <v>化学需氧量（0.2）、高锰酸盐指数（0.05）</v>
          </cell>
          <cell r="AH214" t="str">
            <v>总磷（0.3）、化学需氧量（0.2）、高锰酸盐指数（0.2）、氟化物（0.1）</v>
          </cell>
          <cell r="AI214" t="str">
            <v>高锰酸盐指数（0.3）、化学需氧量（0.2）</v>
          </cell>
          <cell r="AJ214" t="str">
            <v>化学需氧量、高锰酸盐指数</v>
          </cell>
          <cell r="AK214" t="str">
            <v>总磷、化学需氧量、高锰酸盐指数、氟化物</v>
          </cell>
          <cell r="AL214" t="str">
            <v>高锰酸盐指数、化学需氧量</v>
          </cell>
          <cell r="AM214" t="str">
            <v>2023-08-09</v>
          </cell>
          <cell r="AN214">
            <v>-1</v>
          </cell>
          <cell r="AO214">
            <v>30.4</v>
          </cell>
          <cell r="AP214">
            <v>-1</v>
          </cell>
          <cell r="AQ214">
            <v>-1</v>
          </cell>
          <cell r="AR214">
            <v>168.1</v>
          </cell>
          <cell r="AS214">
            <v>-1</v>
          </cell>
          <cell r="AT214">
            <v>-1</v>
          </cell>
          <cell r="AU214">
            <v>8</v>
          </cell>
          <cell r="AV214">
            <v>11.3</v>
          </cell>
          <cell r="AW214">
            <v>6.3</v>
          </cell>
          <cell r="AX214">
            <v>24</v>
          </cell>
          <cell r="AY214">
            <v>3.2</v>
          </cell>
          <cell r="AZ214">
            <v>0.49</v>
          </cell>
          <cell r="BA214">
            <v>0.162</v>
          </cell>
          <cell r="BB214">
            <v>1.58</v>
          </cell>
          <cell r="BC214">
            <v>-1</v>
          </cell>
          <cell r="BD214">
            <v>-1</v>
          </cell>
          <cell r="BE214">
            <v>0.98</v>
          </cell>
          <cell r="BF214">
            <v>-1</v>
          </cell>
          <cell r="BG214">
            <v>-1</v>
          </cell>
          <cell r="BH214">
            <v>-1</v>
          </cell>
          <cell r="BI214">
            <v>-1</v>
          </cell>
          <cell r="BJ214">
            <v>-1</v>
          </cell>
          <cell r="BK214">
            <v>-1</v>
          </cell>
          <cell r="BL214">
            <v>-1</v>
          </cell>
          <cell r="BM214">
            <v>-1</v>
          </cell>
          <cell r="BN214">
            <v>-1</v>
          </cell>
          <cell r="BO214">
            <v>-1</v>
          </cell>
          <cell r="BP214">
            <v>-1</v>
          </cell>
          <cell r="BQ214">
            <v>-1</v>
          </cell>
          <cell r="BR214">
            <v>-1</v>
          </cell>
          <cell r="BS214">
            <v>25</v>
          </cell>
          <cell r="BT214">
            <v>-1</v>
          </cell>
          <cell r="BU214">
            <v>-1</v>
          </cell>
          <cell r="BV214">
            <v>-1</v>
          </cell>
          <cell r="BW214">
            <v>-1</v>
          </cell>
          <cell r="BX214">
            <v>-1</v>
          </cell>
          <cell r="BY214">
            <v>-1</v>
          </cell>
          <cell r="BZ214" t="str">
            <v/>
          </cell>
        </row>
        <row r="214">
          <cell r="CC214" t="str">
            <v>氟化物</v>
          </cell>
        </row>
        <row r="215">
          <cell r="B215" t="str">
            <v>永城马桥</v>
          </cell>
          <cell r="C215" t="str">
            <v>淮河流域</v>
          </cell>
          <cell r="D215" t="str">
            <v>河南省</v>
          </cell>
          <cell r="E215" t="str">
            <v>商丘市</v>
          </cell>
          <cell r="F215" t="str">
            <v>商丘市</v>
          </cell>
          <cell r="G215" t="str">
            <v>永城市</v>
          </cell>
          <cell r="H215" t="str">
            <v>河南省</v>
          </cell>
          <cell r="I215" t="str">
            <v>商丘市</v>
          </cell>
          <cell r="J215" t="str">
            <v>二级</v>
          </cell>
          <cell r="K215" t="str">
            <v>淮河水系</v>
          </cell>
          <cell r="L215" t="str">
            <v>河流</v>
          </cell>
          <cell r="M215" t="str">
            <v>包河</v>
          </cell>
          <cell r="N215">
            <v>14511130014</v>
          </cell>
          <cell r="O215" t="str">
            <v>浍河</v>
          </cell>
        </row>
        <row r="215">
          <cell r="S215" t="str">
            <v>包河豫皖缓冲区</v>
          </cell>
          <cell r="T215" t="str">
            <v>新增</v>
          </cell>
          <cell r="U215" t="str">
            <v>省界（豫-皖）</v>
          </cell>
          <cell r="V215">
            <v>116.2312</v>
          </cell>
          <cell r="W215">
            <v>33.7925</v>
          </cell>
          <cell r="X215" t="str">
            <v>十四五</v>
          </cell>
          <cell r="Y215" t="str">
            <v>没有</v>
          </cell>
          <cell r="Z215" t="str">
            <v>-</v>
          </cell>
          <cell r="AA215">
            <v>2023</v>
          </cell>
          <cell r="AB215">
            <v>8</v>
          </cell>
          <cell r="AC215">
            <v>6</v>
          </cell>
          <cell r="AD215" t="str">
            <v>劣Ⅴ</v>
          </cell>
          <cell r="AE215" t="str">
            <v>Ⅲ</v>
          </cell>
          <cell r="AF215" t="str">
            <v>Ⅳ</v>
          </cell>
          <cell r="AG215" t="str">
            <v>总磷（1.2）、氨氮（1.0）</v>
          </cell>
          <cell r="AH215" t="str">
            <v>-</v>
          </cell>
          <cell r="AI215" t="str">
            <v>化学需氧量（0.3）、五日生化需氧量（0.2）、氟化物（0.02）</v>
          </cell>
          <cell r="AJ215" t="str">
            <v>总磷</v>
          </cell>
          <cell r="AK215" t="str">
            <v>五日生化需氧量、化学需氧量、高锰酸盐指数</v>
          </cell>
          <cell r="AL215" t="str">
            <v>化学需氧量、五日生化需氧量、氟化物</v>
          </cell>
          <cell r="AM215" t="str">
            <v>2023-08-30</v>
          </cell>
          <cell r="AN215">
            <v>-1</v>
          </cell>
          <cell r="AO215">
            <v>27.8</v>
          </cell>
          <cell r="AP215">
            <v>-1</v>
          </cell>
          <cell r="AQ215">
            <v>-1</v>
          </cell>
          <cell r="AR215">
            <v>92.2</v>
          </cell>
          <cell r="AS215">
            <v>-1</v>
          </cell>
          <cell r="AT215">
            <v>-1</v>
          </cell>
          <cell r="AU215">
            <v>8</v>
          </cell>
          <cell r="AV215">
            <v>6.1</v>
          </cell>
          <cell r="AW215">
            <v>5.9</v>
          </cell>
          <cell r="AX215">
            <v>19</v>
          </cell>
          <cell r="AY215">
            <v>-1</v>
          </cell>
          <cell r="AZ215">
            <v>1.97</v>
          </cell>
          <cell r="BA215">
            <v>0.45</v>
          </cell>
          <cell r="BB215">
            <v>4.5</v>
          </cell>
          <cell r="BC215">
            <v>-1</v>
          </cell>
          <cell r="BD215">
            <v>-1</v>
          </cell>
          <cell r="BE215">
            <v>-1</v>
          </cell>
          <cell r="BF215">
            <v>-1</v>
          </cell>
          <cell r="BG215">
            <v>-1</v>
          </cell>
          <cell r="BH215">
            <v>-1</v>
          </cell>
          <cell r="BI215">
            <v>-1</v>
          </cell>
          <cell r="BJ215">
            <v>-1</v>
          </cell>
          <cell r="BK215">
            <v>-1</v>
          </cell>
          <cell r="BL215">
            <v>-1</v>
          </cell>
          <cell r="BM215">
            <v>-1</v>
          </cell>
          <cell r="BN215">
            <v>-1</v>
          </cell>
          <cell r="BO215">
            <v>-1</v>
          </cell>
          <cell r="BP215">
            <v>-1</v>
          </cell>
          <cell r="BQ215">
            <v>-1</v>
          </cell>
          <cell r="BR215">
            <v>-1</v>
          </cell>
          <cell r="BS215">
            <v>42.1</v>
          </cell>
          <cell r="BT215">
            <v>-1</v>
          </cell>
          <cell r="BU215">
            <v>-1</v>
          </cell>
          <cell r="BV215">
            <v>-1</v>
          </cell>
          <cell r="BW215">
            <v>-1</v>
          </cell>
          <cell r="BX215">
            <v>-1</v>
          </cell>
          <cell r="BY215">
            <v>-1</v>
          </cell>
          <cell r="BZ215" t="str">
            <v/>
          </cell>
        </row>
        <row r="216">
          <cell r="B216" t="str">
            <v>固始李畈</v>
          </cell>
          <cell r="C216" t="str">
            <v>淮河流域</v>
          </cell>
          <cell r="D216" t="str">
            <v>安徽省</v>
          </cell>
          <cell r="E216" t="str">
            <v>六安市</v>
          </cell>
          <cell r="F216" t="str">
            <v>六安市</v>
          </cell>
          <cell r="G216" t="str">
            <v>金寨县、叶集区</v>
          </cell>
          <cell r="H216" t="str">
            <v>河南省</v>
          </cell>
          <cell r="I216" t="str">
            <v>信阳市</v>
          </cell>
          <cell r="J216" t="str">
            <v>一级</v>
          </cell>
          <cell r="K216" t="str">
            <v>淮河水系</v>
          </cell>
          <cell r="L216" t="str">
            <v>河流</v>
          </cell>
          <cell r="M216" t="str">
            <v>史河</v>
          </cell>
          <cell r="N216">
            <v>14511130024</v>
          </cell>
          <cell r="O216" t="str">
            <v>淮河</v>
          </cell>
        </row>
        <row r="216">
          <cell r="S216" t="str">
            <v>史河皖豫缓冲区</v>
          </cell>
          <cell r="T216" t="str">
            <v>保留</v>
          </cell>
          <cell r="U216" t="str">
            <v>省界（皖-豫）</v>
          </cell>
          <cell r="V216">
            <v>115.891</v>
          </cell>
          <cell r="W216">
            <v>31.8748</v>
          </cell>
          <cell r="X216" t="str">
            <v>十二五,十三五,十四五</v>
          </cell>
          <cell r="Y216" t="str">
            <v>有</v>
          </cell>
          <cell r="Z216" t="str">
            <v>固定站</v>
          </cell>
          <cell r="AA216">
            <v>2023</v>
          </cell>
          <cell r="AB216">
            <v>8</v>
          </cell>
          <cell r="AC216">
            <v>5</v>
          </cell>
          <cell r="AD216" t="str">
            <v>Ⅱ</v>
          </cell>
          <cell r="AE216" t="str">
            <v>Ⅲ</v>
          </cell>
          <cell r="AF216" t="str">
            <v>Ⅱ</v>
          </cell>
          <cell r="AG216" t="str">
            <v>-</v>
          </cell>
          <cell r="AH216" t="str">
            <v>-</v>
          </cell>
          <cell r="AI216" t="str">
            <v>-</v>
          </cell>
          <cell r="AJ216" t="str">
            <v>溶解氧、高锰酸盐指数、总磷</v>
          </cell>
          <cell r="AK216" t="str">
            <v>总磷</v>
          </cell>
          <cell r="AL216" t="str">
            <v>总磷</v>
          </cell>
          <cell r="AM216" t="str">
            <v>2023-08-01</v>
          </cell>
          <cell r="AN216">
            <v>-1</v>
          </cell>
          <cell r="AO216">
            <v>29.8</v>
          </cell>
          <cell r="AP216">
            <v>-1</v>
          </cell>
          <cell r="AQ216">
            <v>-1</v>
          </cell>
          <cell r="AR216">
            <v>15.8</v>
          </cell>
          <cell r="AS216">
            <v>-1</v>
          </cell>
          <cell r="AT216">
            <v>-1</v>
          </cell>
          <cell r="AU216">
            <v>7</v>
          </cell>
          <cell r="AV216">
            <v>7.4</v>
          </cell>
          <cell r="AW216">
            <v>2.5</v>
          </cell>
          <cell r="AX216">
            <v>-1</v>
          </cell>
          <cell r="AY216">
            <v>-1</v>
          </cell>
          <cell r="AZ216">
            <v>0.02</v>
          </cell>
          <cell r="BA216">
            <v>0.044</v>
          </cell>
          <cell r="BB216">
            <v>1.11</v>
          </cell>
          <cell r="BC216">
            <v>-1</v>
          </cell>
          <cell r="BD216">
            <v>-1</v>
          </cell>
          <cell r="BE216">
            <v>-1</v>
          </cell>
          <cell r="BF216">
            <v>-1</v>
          </cell>
          <cell r="BG216">
            <v>-1</v>
          </cell>
          <cell r="BH216">
            <v>-1</v>
          </cell>
          <cell r="BI216">
            <v>-1</v>
          </cell>
          <cell r="BJ216">
            <v>-1</v>
          </cell>
          <cell r="BK216">
            <v>-1</v>
          </cell>
          <cell r="BL216">
            <v>-1</v>
          </cell>
          <cell r="BM216">
            <v>-1</v>
          </cell>
          <cell r="BN216">
            <v>-1</v>
          </cell>
          <cell r="BO216">
            <v>-1</v>
          </cell>
          <cell r="BP216">
            <v>-1</v>
          </cell>
          <cell r="BQ216">
            <v>-1</v>
          </cell>
          <cell r="BR216">
            <v>-1</v>
          </cell>
          <cell r="BS216">
            <v>8.3</v>
          </cell>
          <cell r="BT216">
            <v>-1</v>
          </cell>
          <cell r="BU216">
            <v>-1</v>
          </cell>
          <cell r="BV216">
            <v>-1</v>
          </cell>
          <cell r="BW216">
            <v>-1</v>
          </cell>
          <cell r="BX216">
            <v>-1</v>
          </cell>
          <cell r="BY216">
            <v>-1</v>
          </cell>
          <cell r="BZ216" t="str">
            <v/>
          </cell>
        </row>
        <row r="217">
          <cell r="B217" t="str">
            <v>霍邱县赵台村</v>
          </cell>
          <cell r="C217" t="str">
            <v>淮河流域</v>
          </cell>
          <cell r="D217" t="str">
            <v>河南省, 安徽省</v>
          </cell>
          <cell r="E217" t="str">
            <v>信阳市, 六安市</v>
          </cell>
          <cell r="F217" t="str">
            <v>六安市,信阳市</v>
          </cell>
          <cell r="G217" t="str">
            <v>固始县、霍邱县</v>
          </cell>
          <cell r="H217" t="str">
            <v>安徽省</v>
          </cell>
          <cell r="I217" t="str">
            <v>六安市</v>
          </cell>
          <cell r="J217" t="str">
            <v>一级</v>
          </cell>
          <cell r="K217" t="str">
            <v>淮河水系</v>
          </cell>
          <cell r="L217" t="str">
            <v>河流</v>
          </cell>
          <cell r="M217" t="str">
            <v>史河</v>
          </cell>
          <cell r="N217">
            <v>14511130024</v>
          </cell>
          <cell r="O217" t="str">
            <v>淮河</v>
          </cell>
        </row>
        <row r="217">
          <cell r="S217" t="str">
            <v>史河固始下游农业、渔业用水区/史河豫皖缓冲区</v>
          </cell>
          <cell r="T217" t="str">
            <v>新增</v>
          </cell>
          <cell r="U217" t="str">
            <v>省界（豫、皖）</v>
          </cell>
          <cell r="V217">
            <v>115.8995</v>
          </cell>
          <cell r="W217">
            <v>32.5619</v>
          </cell>
          <cell r="X217" t="str">
            <v>十四五</v>
          </cell>
          <cell r="Y217" t="str">
            <v>没有</v>
          </cell>
          <cell r="Z217" t="str">
            <v>-</v>
          </cell>
          <cell r="AA217">
            <v>2023</v>
          </cell>
          <cell r="AB217">
            <v>8</v>
          </cell>
          <cell r="AC217">
            <v>21</v>
          </cell>
          <cell r="AD217" t="str">
            <v>Ⅲ</v>
          </cell>
          <cell r="AE217" t="str">
            <v>Ⅲ</v>
          </cell>
          <cell r="AF217" t="str">
            <v>Ⅱ</v>
          </cell>
          <cell r="AG217" t="str">
            <v>-</v>
          </cell>
          <cell r="AH217" t="str">
            <v>-</v>
          </cell>
          <cell r="AI217" t="str">
            <v>-</v>
          </cell>
          <cell r="AJ217" t="str">
            <v>化学需氧量</v>
          </cell>
          <cell r="AK217" t="str">
            <v>化学需氧量</v>
          </cell>
          <cell r="AL217" t="str">
            <v>高锰酸盐指数、氨氮、总磷</v>
          </cell>
          <cell r="AM217" t="str">
            <v>2023-08-01</v>
          </cell>
          <cell r="AN217">
            <v>-1</v>
          </cell>
          <cell r="AO217">
            <v>-1</v>
          </cell>
          <cell r="AP217">
            <v>-1</v>
          </cell>
          <cell r="AQ217">
            <v>-1</v>
          </cell>
          <cell r="AR217">
            <v>-1</v>
          </cell>
          <cell r="AS217">
            <v>-1</v>
          </cell>
          <cell r="AT217">
            <v>-1</v>
          </cell>
          <cell r="AU217">
            <v>8</v>
          </cell>
          <cell r="AV217">
            <v>6.9</v>
          </cell>
          <cell r="AW217">
            <v>4</v>
          </cell>
          <cell r="AX217">
            <v>18.5</v>
          </cell>
          <cell r="AY217">
            <v>2.9</v>
          </cell>
          <cell r="AZ217">
            <v>0.12</v>
          </cell>
          <cell r="BA217">
            <v>0.075</v>
          </cell>
          <cell r="BB217">
            <v>-1</v>
          </cell>
          <cell r="BC217">
            <v>0.003</v>
          </cell>
          <cell r="BD217">
            <v>0.002</v>
          </cell>
          <cell r="BE217">
            <v>0.469</v>
          </cell>
          <cell r="BF217">
            <v>0.0002</v>
          </cell>
          <cell r="BG217">
            <v>0.0018</v>
          </cell>
          <cell r="BH217">
            <v>2e-5</v>
          </cell>
          <cell r="BI217">
            <v>5e-5</v>
          </cell>
          <cell r="BJ217">
            <v>0.002</v>
          </cell>
          <cell r="BK217">
            <v>0.001</v>
          </cell>
          <cell r="BL217">
            <v>0.002</v>
          </cell>
          <cell r="BM217">
            <v>0.0002</v>
          </cell>
          <cell r="BN217">
            <v>0.005</v>
          </cell>
          <cell r="BO217">
            <v>0.02</v>
          </cell>
          <cell r="BP217">
            <v>0.005</v>
          </cell>
          <cell r="BQ217">
            <v>-1</v>
          </cell>
          <cell r="BR217">
            <v>-1</v>
          </cell>
          <cell r="BS217">
            <v>-1</v>
          </cell>
          <cell r="BT217">
            <v>-1</v>
          </cell>
          <cell r="BU217">
            <v>-1</v>
          </cell>
          <cell r="BV217">
            <v>-1</v>
          </cell>
          <cell r="BW217">
            <v>-1</v>
          </cell>
          <cell r="BX217">
            <v>-1</v>
          </cell>
          <cell r="BY217">
            <v>-1</v>
          </cell>
          <cell r="BZ217" t="str">
            <v/>
          </cell>
        </row>
        <row r="218">
          <cell r="B218" t="str">
            <v>阜南郜台</v>
          </cell>
          <cell r="C218" t="str">
            <v>淮河流域</v>
          </cell>
          <cell r="D218" t="str">
            <v>河南省, 安徽省</v>
          </cell>
          <cell r="E218" t="str">
            <v>信阳市, 阜阳市</v>
          </cell>
          <cell r="F218" t="str">
            <v>阜阳市,信阳市</v>
          </cell>
          <cell r="G218" t="str">
            <v>固始县、阜南县</v>
          </cell>
          <cell r="H218" t="str">
            <v>河南省</v>
          </cell>
          <cell r="I218" t="str">
            <v>信阳市</v>
          </cell>
          <cell r="J218" t="str">
            <v>干流</v>
          </cell>
          <cell r="K218" t="str">
            <v>淮河水系</v>
          </cell>
          <cell r="L218" t="str">
            <v>河流</v>
          </cell>
          <cell r="M218" t="str">
            <v>淮河</v>
          </cell>
          <cell r="N218">
            <v>14511130077</v>
          </cell>
          <cell r="O218" t="str">
            <v>洪泽湖</v>
          </cell>
        </row>
        <row r="218">
          <cell r="S218" t="str">
            <v>淮河豫皖缓冲区</v>
          </cell>
          <cell r="T218" t="str">
            <v>新增</v>
          </cell>
          <cell r="U218" t="str">
            <v>省界（豫、皖）</v>
          </cell>
          <cell r="V218">
            <v>115.8837</v>
          </cell>
          <cell r="W218">
            <v>32.5627</v>
          </cell>
          <cell r="X218" t="str">
            <v>十四五</v>
          </cell>
          <cell r="Y218" t="str">
            <v>没有</v>
          </cell>
          <cell r="Z218" t="str">
            <v>-</v>
          </cell>
          <cell r="AA218">
            <v>2023</v>
          </cell>
          <cell r="AB218">
            <v>8</v>
          </cell>
          <cell r="AC218">
            <v>6</v>
          </cell>
          <cell r="AD218" t="str">
            <v>Ⅲ</v>
          </cell>
          <cell r="AE218" t="str">
            <v>Ⅲ</v>
          </cell>
          <cell r="AF218" t="str">
            <v>Ⅲ</v>
          </cell>
          <cell r="AG218" t="str">
            <v>-</v>
          </cell>
          <cell r="AH218" t="str">
            <v>-</v>
          </cell>
          <cell r="AI218" t="str">
            <v>-</v>
          </cell>
          <cell r="AJ218" t="str">
            <v>化学需氧量、总磷</v>
          </cell>
          <cell r="AK218" t="str">
            <v>溶解氧、高锰酸盐指数、总磷</v>
          </cell>
          <cell r="AL218" t="str">
            <v>高锰酸盐指数、总磷</v>
          </cell>
          <cell r="AM218" t="str">
            <v>2023-08-09</v>
          </cell>
          <cell r="AN218">
            <v>-1</v>
          </cell>
          <cell r="AO218">
            <v>31.9</v>
          </cell>
          <cell r="AP218">
            <v>-1</v>
          </cell>
          <cell r="AQ218">
            <v>-1</v>
          </cell>
          <cell r="AR218">
            <v>35.1</v>
          </cell>
          <cell r="AS218">
            <v>-1</v>
          </cell>
          <cell r="AT218">
            <v>-1</v>
          </cell>
          <cell r="AU218">
            <v>8</v>
          </cell>
          <cell r="AV218">
            <v>6.2</v>
          </cell>
          <cell r="AW218">
            <v>3.8</v>
          </cell>
          <cell r="AX218">
            <v>16.3</v>
          </cell>
          <cell r="AY218">
            <v>-1</v>
          </cell>
          <cell r="AZ218">
            <v>0.07</v>
          </cell>
          <cell r="BA218">
            <v>0.132</v>
          </cell>
          <cell r="BB218">
            <v>1.98</v>
          </cell>
          <cell r="BC218">
            <v>-1</v>
          </cell>
          <cell r="BD218">
            <v>-1</v>
          </cell>
          <cell r="BE218">
            <v>-1</v>
          </cell>
          <cell r="BF218">
            <v>-1</v>
          </cell>
          <cell r="BG218">
            <v>-1</v>
          </cell>
          <cell r="BH218">
            <v>-1</v>
          </cell>
          <cell r="BI218">
            <v>-1</v>
          </cell>
          <cell r="BJ218">
            <v>-1</v>
          </cell>
          <cell r="BK218">
            <v>-1</v>
          </cell>
          <cell r="BL218">
            <v>-1</v>
          </cell>
          <cell r="BM218">
            <v>-1</v>
          </cell>
          <cell r="BN218">
            <v>-1</v>
          </cell>
          <cell r="BO218">
            <v>-1</v>
          </cell>
          <cell r="BP218">
            <v>-1</v>
          </cell>
          <cell r="BQ218">
            <v>-1</v>
          </cell>
          <cell r="BR218">
            <v>-1</v>
          </cell>
          <cell r="BS218">
            <v>65.2</v>
          </cell>
          <cell r="BT218">
            <v>-1</v>
          </cell>
          <cell r="BU218">
            <v>-1</v>
          </cell>
          <cell r="BV218">
            <v>-1</v>
          </cell>
          <cell r="BW218">
            <v>-1</v>
          </cell>
          <cell r="BX218">
            <v>-1</v>
          </cell>
          <cell r="BY218">
            <v>-1</v>
          </cell>
          <cell r="BZ218" t="str">
            <v/>
          </cell>
        </row>
        <row r="219">
          <cell r="B219" t="str">
            <v>傅台村</v>
          </cell>
          <cell r="C219" t="str">
            <v>淮河流域</v>
          </cell>
          <cell r="D219" t="str">
            <v>河南省</v>
          </cell>
          <cell r="E219" t="str">
            <v>信阳市</v>
          </cell>
          <cell r="F219" t="str">
            <v>信阳市</v>
          </cell>
          <cell r="G219" t="str">
            <v>固始县</v>
          </cell>
          <cell r="H219" t="str">
            <v>安徽省</v>
          </cell>
          <cell r="I219" t="str">
            <v>六安市</v>
          </cell>
          <cell r="J219" t="str">
            <v>一级</v>
          </cell>
          <cell r="K219" t="str">
            <v>淮河水系</v>
          </cell>
          <cell r="L219" t="str">
            <v>河流</v>
          </cell>
          <cell r="M219" t="str">
            <v>史河</v>
          </cell>
          <cell r="N219">
            <v>14511130024</v>
          </cell>
          <cell r="O219" t="str">
            <v>淮河</v>
          </cell>
        </row>
        <row r="219">
          <cell r="S219" t="str">
            <v/>
          </cell>
          <cell r="T219" t="str">
            <v>新增</v>
          </cell>
          <cell r="U219" t="str">
            <v>省界（豫-皖）</v>
          </cell>
          <cell r="V219">
            <v>115.8712</v>
          </cell>
          <cell r="W219">
            <v>32.5343</v>
          </cell>
          <cell r="X219" t="str">
            <v>十四五</v>
          </cell>
          <cell r="Y219" t="str">
            <v>没有</v>
          </cell>
          <cell r="Z219" t="str">
            <v>-</v>
          </cell>
          <cell r="AA219">
            <v>2023</v>
          </cell>
          <cell r="AB219">
            <v>8</v>
          </cell>
          <cell r="AC219">
            <v>6</v>
          </cell>
          <cell r="AD219" t="str">
            <v>Ⅲ</v>
          </cell>
          <cell r="AE219" t="str">
            <v>Ⅳ</v>
          </cell>
          <cell r="AF219" t="str">
            <v>Ⅲ</v>
          </cell>
          <cell r="AG219" t="str">
            <v>-</v>
          </cell>
          <cell r="AH219" t="str">
            <v>化学需氧量（0.2）</v>
          </cell>
          <cell r="AI219" t="str">
            <v>-</v>
          </cell>
          <cell r="AJ219" t="str">
            <v>溶解氧</v>
          </cell>
          <cell r="AK219" t="str">
            <v>化学需氧量</v>
          </cell>
          <cell r="AL219" t="str">
            <v>化学需氧量、高锰酸盐指数</v>
          </cell>
          <cell r="AM219" t="str">
            <v>2023-08-09</v>
          </cell>
          <cell r="AN219">
            <v>-1</v>
          </cell>
          <cell r="AO219">
            <v>31.3</v>
          </cell>
          <cell r="AP219">
            <v>-1</v>
          </cell>
          <cell r="AQ219">
            <v>-1</v>
          </cell>
          <cell r="AR219">
            <v>21.8</v>
          </cell>
          <cell r="AS219">
            <v>-1</v>
          </cell>
          <cell r="AT219">
            <v>-1</v>
          </cell>
          <cell r="AU219">
            <v>8</v>
          </cell>
          <cell r="AV219">
            <v>5.6</v>
          </cell>
          <cell r="AW219">
            <v>3.6</v>
          </cell>
          <cell r="AX219">
            <v>9.8</v>
          </cell>
          <cell r="AY219">
            <v>-1</v>
          </cell>
          <cell r="AZ219">
            <v>0.08</v>
          </cell>
          <cell r="BA219">
            <v>0.072</v>
          </cell>
          <cell r="BB219">
            <v>1.26</v>
          </cell>
          <cell r="BC219">
            <v>-1</v>
          </cell>
          <cell r="BD219">
            <v>-1</v>
          </cell>
          <cell r="BE219">
            <v>-1</v>
          </cell>
          <cell r="BF219">
            <v>-1</v>
          </cell>
          <cell r="BG219">
            <v>-1</v>
          </cell>
          <cell r="BH219">
            <v>-1</v>
          </cell>
          <cell r="BI219">
            <v>-1</v>
          </cell>
          <cell r="BJ219">
            <v>-1</v>
          </cell>
          <cell r="BK219">
            <v>-1</v>
          </cell>
          <cell r="BL219">
            <v>-1</v>
          </cell>
          <cell r="BM219">
            <v>-1</v>
          </cell>
          <cell r="BN219">
            <v>-1</v>
          </cell>
          <cell r="BO219">
            <v>-1</v>
          </cell>
          <cell r="BP219">
            <v>-1</v>
          </cell>
          <cell r="BQ219">
            <v>-1</v>
          </cell>
          <cell r="BR219">
            <v>-1</v>
          </cell>
          <cell r="BS219">
            <v>25.8</v>
          </cell>
          <cell r="BT219">
            <v>-1</v>
          </cell>
          <cell r="BU219">
            <v>-1</v>
          </cell>
          <cell r="BV219">
            <v>-1</v>
          </cell>
          <cell r="BW219">
            <v>-1</v>
          </cell>
          <cell r="BX219">
            <v>-1</v>
          </cell>
          <cell r="BY219">
            <v>-1</v>
          </cell>
          <cell r="BZ219" t="str">
            <v/>
          </cell>
        </row>
        <row r="220">
          <cell r="B220" t="str">
            <v>鹿邑付桥</v>
          </cell>
          <cell r="C220" t="str">
            <v>淮河流域</v>
          </cell>
          <cell r="D220" t="str">
            <v>河南省</v>
          </cell>
          <cell r="E220" t="str">
            <v>周口市</v>
          </cell>
          <cell r="F220" t="str">
            <v>周口市</v>
          </cell>
          <cell r="G220" t="str">
            <v>鼓楼区、杞县、通许县、尉氏县、祥符区、柘城县、扶沟县、鹿邑县、太康县</v>
          </cell>
          <cell r="H220" t="str">
            <v>河南省</v>
          </cell>
          <cell r="I220" t="str">
            <v>周口市</v>
          </cell>
          <cell r="J220" t="str">
            <v>一级</v>
          </cell>
          <cell r="K220" t="str">
            <v>淮河水系</v>
          </cell>
          <cell r="L220" t="str">
            <v>河流</v>
          </cell>
          <cell r="M220" t="str">
            <v>涡河</v>
          </cell>
          <cell r="N220">
            <v>14511130072</v>
          </cell>
          <cell r="O220" t="str">
            <v>淮河</v>
          </cell>
        </row>
        <row r="220">
          <cell r="S220" t="str">
            <v>涡河开封周口过渡区/涡河太康农业用水区/涡河太康排污控制区/涡河太康、鹿邑农业用水区/涡河豫皖缓冲区</v>
          </cell>
          <cell r="T220" t="str">
            <v>保留</v>
          </cell>
          <cell r="U220" t="str">
            <v>省界（豫-皖）</v>
          </cell>
          <cell r="V220">
            <v>115.4916</v>
          </cell>
          <cell r="W220">
            <v>33.8797</v>
          </cell>
          <cell r="X220" t="str">
            <v>十三五,十四五</v>
          </cell>
          <cell r="Y220" t="str">
            <v>有</v>
          </cell>
          <cell r="Z220" t="str">
            <v>固定站</v>
          </cell>
          <cell r="AA220">
            <v>2023</v>
          </cell>
          <cell r="AB220">
            <v>8</v>
          </cell>
          <cell r="AC220">
            <v>7</v>
          </cell>
          <cell r="AD220" t="str">
            <v>Ⅲ</v>
          </cell>
          <cell r="AE220" t="str">
            <v>Ⅳ</v>
          </cell>
          <cell r="AF220" t="str">
            <v>Ⅳ</v>
          </cell>
          <cell r="AG220" t="str">
            <v>-</v>
          </cell>
          <cell r="AH220" t="str">
            <v>化学需氧量（0.04）</v>
          </cell>
          <cell r="AI220" t="str">
            <v>化学需氧量（0.4）、高锰酸盐指数（0.1）</v>
          </cell>
          <cell r="AJ220" t="str">
            <v>化学需氧量、高锰酸盐指数</v>
          </cell>
          <cell r="AK220" t="str">
            <v>化学需氧量</v>
          </cell>
          <cell r="AL220" t="str">
            <v>化学需氧量、高锰酸盐指数</v>
          </cell>
          <cell r="AM220" t="str">
            <v>2023-08-07</v>
          </cell>
          <cell r="AN220">
            <v>-1</v>
          </cell>
          <cell r="AO220">
            <v>31.8</v>
          </cell>
          <cell r="AP220">
            <v>-1</v>
          </cell>
          <cell r="AQ220">
            <v>-1</v>
          </cell>
          <cell r="AR220">
            <v>136.5</v>
          </cell>
          <cell r="AS220">
            <v>-1</v>
          </cell>
          <cell r="AT220">
            <v>-1</v>
          </cell>
          <cell r="AU220">
            <v>9</v>
          </cell>
          <cell r="AV220">
            <v>10.6</v>
          </cell>
          <cell r="AW220">
            <v>5.2</v>
          </cell>
          <cell r="AX220">
            <v>19.7</v>
          </cell>
          <cell r="AY220">
            <v>-1</v>
          </cell>
          <cell r="AZ220">
            <v>0.17</v>
          </cell>
          <cell r="BA220">
            <v>0.034</v>
          </cell>
          <cell r="BB220">
            <v>0.62</v>
          </cell>
          <cell r="BC220">
            <v>-1</v>
          </cell>
          <cell r="BD220">
            <v>-1</v>
          </cell>
          <cell r="BE220">
            <v>0.89</v>
          </cell>
          <cell r="BF220">
            <v>-1</v>
          </cell>
          <cell r="BG220">
            <v>-1</v>
          </cell>
          <cell r="BH220">
            <v>-1</v>
          </cell>
          <cell r="BI220">
            <v>-1</v>
          </cell>
          <cell r="BJ220">
            <v>-1</v>
          </cell>
          <cell r="BK220">
            <v>-1</v>
          </cell>
          <cell r="BL220">
            <v>-1</v>
          </cell>
          <cell r="BM220">
            <v>-1</v>
          </cell>
          <cell r="BN220">
            <v>-1</v>
          </cell>
          <cell r="BO220">
            <v>-1</v>
          </cell>
          <cell r="BP220">
            <v>-1</v>
          </cell>
          <cell r="BQ220">
            <v>-1</v>
          </cell>
          <cell r="BR220">
            <v>-1</v>
          </cell>
          <cell r="BS220">
            <v>8.9</v>
          </cell>
          <cell r="BT220">
            <v>-1</v>
          </cell>
          <cell r="BU220">
            <v>-1</v>
          </cell>
          <cell r="BV220">
            <v>-1</v>
          </cell>
          <cell r="BW220">
            <v>-1</v>
          </cell>
          <cell r="BX220">
            <v>-1</v>
          </cell>
          <cell r="BY220">
            <v>-1</v>
          </cell>
          <cell r="BZ220" t="str">
            <v/>
          </cell>
        </row>
        <row r="221">
          <cell r="B221" t="str">
            <v>清水河郸城县袁桥闸</v>
          </cell>
          <cell r="C221" t="str">
            <v>淮河流域</v>
          </cell>
          <cell r="D221" t="str">
            <v>河南省</v>
          </cell>
          <cell r="E221" t="str">
            <v>周口市</v>
          </cell>
          <cell r="F221" t="str">
            <v>周口市</v>
          </cell>
          <cell r="G221" t="str">
            <v>郸城县、鹿邑县</v>
          </cell>
          <cell r="H221" t="str">
            <v>河南省</v>
          </cell>
          <cell r="I221" t="str">
            <v>周口市</v>
          </cell>
          <cell r="J221" t="str">
            <v>二级</v>
          </cell>
          <cell r="K221" t="str">
            <v>淮河水系</v>
          </cell>
          <cell r="L221" t="str">
            <v>河流</v>
          </cell>
          <cell r="M221" t="str">
            <v>清水河（油河）</v>
          </cell>
          <cell r="N221">
            <v>14511130078</v>
          </cell>
          <cell r="O221" t="str">
            <v>涡河</v>
          </cell>
        </row>
        <row r="221">
          <cell r="S221" t="str">
            <v>清水河周口农业用水区/清水河(油河)豫皖缓冲区</v>
          </cell>
          <cell r="T221" t="str">
            <v>新增</v>
          </cell>
          <cell r="U221" t="str">
            <v>省界（豫-皖）</v>
          </cell>
          <cell r="V221">
            <v>115.600973</v>
          </cell>
          <cell r="W221">
            <v>33.662089</v>
          </cell>
          <cell r="X221" t="str">
            <v>十四五</v>
          </cell>
          <cell r="Y221" t="str">
            <v>没有</v>
          </cell>
          <cell r="Z221" t="str">
            <v>-</v>
          </cell>
          <cell r="AA221">
            <v>2023</v>
          </cell>
          <cell r="AB221">
            <v>8</v>
          </cell>
          <cell r="AC221">
            <v>7</v>
          </cell>
          <cell r="AD221" t="str">
            <v>Ⅲ</v>
          </cell>
          <cell r="AE221" t="str">
            <v>Ⅳ</v>
          </cell>
          <cell r="AF221" t="str">
            <v>Ⅳ</v>
          </cell>
          <cell r="AG221" t="str">
            <v>-</v>
          </cell>
          <cell r="AH221" t="str">
            <v>高锰酸盐指数（0.08）、溶解氧</v>
          </cell>
          <cell r="AI221" t="str">
            <v>氟化物（0.4）</v>
          </cell>
          <cell r="AJ221" t="str">
            <v>化学需氧量、高锰酸盐指数</v>
          </cell>
          <cell r="AK221" t="str">
            <v>溶解氧、高锰酸盐指数</v>
          </cell>
          <cell r="AL221" t="str">
            <v>氟化物</v>
          </cell>
          <cell r="AM221" t="str">
            <v>2023-08-07</v>
          </cell>
          <cell r="AN221">
            <v>-1</v>
          </cell>
          <cell r="AO221">
            <v>31.2</v>
          </cell>
          <cell r="AP221">
            <v>-1</v>
          </cell>
          <cell r="AQ221">
            <v>-1</v>
          </cell>
          <cell r="AR221">
            <v>130</v>
          </cell>
          <cell r="AS221">
            <v>-1</v>
          </cell>
          <cell r="AT221">
            <v>-1</v>
          </cell>
          <cell r="AU221">
            <v>8</v>
          </cell>
          <cell r="AV221">
            <v>6.5</v>
          </cell>
          <cell r="AW221">
            <v>4.3</v>
          </cell>
          <cell r="AX221">
            <v>16.5</v>
          </cell>
          <cell r="AY221">
            <v>-1</v>
          </cell>
          <cell r="AZ221">
            <v>0.1</v>
          </cell>
          <cell r="BA221">
            <v>0.05</v>
          </cell>
          <cell r="BB221">
            <v>3.84</v>
          </cell>
          <cell r="BC221">
            <v>-1</v>
          </cell>
          <cell r="BD221">
            <v>-1</v>
          </cell>
          <cell r="BE221">
            <v>1</v>
          </cell>
          <cell r="BF221">
            <v>-1</v>
          </cell>
          <cell r="BG221">
            <v>-1</v>
          </cell>
          <cell r="BH221">
            <v>-1</v>
          </cell>
          <cell r="BI221">
            <v>-1</v>
          </cell>
          <cell r="BJ221">
            <v>-1</v>
          </cell>
          <cell r="BK221">
            <v>-1</v>
          </cell>
          <cell r="BL221">
            <v>-1</v>
          </cell>
          <cell r="BM221">
            <v>-1</v>
          </cell>
          <cell r="BN221">
            <v>-1</v>
          </cell>
          <cell r="BO221">
            <v>-1</v>
          </cell>
          <cell r="BP221">
            <v>-1</v>
          </cell>
          <cell r="BQ221">
            <v>-1</v>
          </cell>
          <cell r="BR221">
            <v>-1</v>
          </cell>
          <cell r="BS221">
            <v>9.8</v>
          </cell>
          <cell r="BT221">
            <v>-1</v>
          </cell>
          <cell r="BU221">
            <v>-1</v>
          </cell>
          <cell r="BV221">
            <v>-1</v>
          </cell>
          <cell r="BW221">
            <v>-1</v>
          </cell>
          <cell r="BX221">
            <v>-1</v>
          </cell>
          <cell r="BY221">
            <v>-1</v>
          </cell>
          <cell r="BZ221" t="str">
            <v/>
          </cell>
        </row>
        <row r="222">
          <cell r="B222" t="str">
            <v>亳州梅城梅北桥</v>
          </cell>
          <cell r="C222" t="str">
            <v>淮河流域</v>
          </cell>
          <cell r="D222" t="str">
            <v>河南省</v>
          </cell>
          <cell r="E222" t="str">
            <v>周口市</v>
          </cell>
          <cell r="F222" t="str">
            <v>周口市</v>
          </cell>
          <cell r="G222" t="str">
            <v>鹿邑县</v>
          </cell>
          <cell r="H222" t="str">
            <v>安徽省</v>
          </cell>
          <cell r="I222" t="str">
            <v>亳州市</v>
          </cell>
          <cell r="J222" t="str">
            <v>二级</v>
          </cell>
          <cell r="K222" t="str">
            <v>淮河水系</v>
          </cell>
          <cell r="L222" t="str">
            <v>河流</v>
          </cell>
          <cell r="M222" t="str">
            <v>赵王河</v>
          </cell>
          <cell r="N222">
            <v>14511130117</v>
          </cell>
          <cell r="O222" t="str">
            <v>涡河</v>
          </cell>
        </row>
        <row r="222">
          <cell r="S222" t="str">
            <v>赵王河豫皖缓冲区</v>
          </cell>
          <cell r="T222" t="str">
            <v>新增</v>
          </cell>
          <cell r="U222" t="str">
            <v>省界（豫-皖）</v>
          </cell>
          <cell r="V222">
            <v>115.6143</v>
          </cell>
          <cell r="W222">
            <v>33.7781</v>
          </cell>
          <cell r="X222" t="str">
            <v>十四五</v>
          </cell>
          <cell r="Y222" t="str">
            <v>没有</v>
          </cell>
          <cell r="Z222" t="str">
            <v>-</v>
          </cell>
          <cell r="AA222">
            <v>2023</v>
          </cell>
          <cell r="AB222">
            <v>8</v>
          </cell>
          <cell r="AC222">
            <v>8</v>
          </cell>
          <cell r="AD222" t="str">
            <v>Ⅳ</v>
          </cell>
          <cell r="AE222" t="str">
            <v>Ⅲ</v>
          </cell>
          <cell r="AF222" t="str">
            <v>Ⅳ</v>
          </cell>
          <cell r="AG222" t="str">
            <v>总磷（0.05）</v>
          </cell>
          <cell r="AH222" t="str">
            <v>-</v>
          </cell>
          <cell r="AI222" t="str">
            <v>化学需氧量（0.4）、高锰酸盐指数（0.2）</v>
          </cell>
          <cell r="AJ222" t="str">
            <v>总磷</v>
          </cell>
          <cell r="AK222" t="str">
            <v>五日生化需氧量、化学需氧量、高锰酸盐指数、总磷</v>
          </cell>
          <cell r="AL222" t="str">
            <v>化学需氧量、高锰酸盐指数</v>
          </cell>
          <cell r="AM222" t="str">
            <v>2023-08-16</v>
          </cell>
          <cell r="AN222">
            <v>-1</v>
          </cell>
          <cell r="AO222">
            <v>32</v>
          </cell>
          <cell r="AP222">
            <v>-1</v>
          </cell>
          <cell r="AQ222">
            <v>-1</v>
          </cell>
          <cell r="AR222">
            <v>122</v>
          </cell>
          <cell r="AS222">
            <v>-1</v>
          </cell>
          <cell r="AT222">
            <v>-1</v>
          </cell>
          <cell r="AU222">
            <v>8</v>
          </cell>
          <cell r="AV222">
            <v>6.3</v>
          </cell>
          <cell r="AW222">
            <v>5.2</v>
          </cell>
          <cell r="AX222">
            <v>17.5</v>
          </cell>
          <cell r="AY222">
            <v>3.1</v>
          </cell>
          <cell r="AZ222">
            <v>0.09</v>
          </cell>
          <cell r="BA222">
            <v>0.21</v>
          </cell>
          <cell r="BB222">
            <v>0.42</v>
          </cell>
          <cell r="BC222">
            <v>-1</v>
          </cell>
          <cell r="BD222">
            <v>-1</v>
          </cell>
          <cell r="BE222">
            <v>0.74</v>
          </cell>
          <cell r="BF222">
            <v>-1</v>
          </cell>
          <cell r="BG222">
            <v>-1</v>
          </cell>
          <cell r="BH222">
            <v>-1</v>
          </cell>
          <cell r="BI222">
            <v>-1</v>
          </cell>
          <cell r="BJ222">
            <v>-1</v>
          </cell>
          <cell r="BK222">
            <v>-1</v>
          </cell>
          <cell r="BL222">
            <v>-1</v>
          </cell>
          <cell r="BM222">
            <v>-1</v>
          </cell>
          <cell r="BN222">
            <v>-1</v>
          </cell>
          <cell r="BO222">
            <v>-1</v>
          </cell>
          <cell r="BP222">
            <v>-1</v>
          </cell>
          <cell r="BQ222">
            <v>-1</v>
          </cell>
          <cell r="BR222">
            <v>-1</v>
          </cell>
          <cell r="BS222">
            <v>1</v>
          </cell>
          <cell r="BT222">
            <v>-1</v>
          </cell>
          <cell r="BU222">
            <v>-1</v>
          </cell>
          <cell r="BV222">
            <v>-1</v>
          </cell>
          <cell r="BW222">
            <v>-1</v>
          </cell>
          <cell r="BX222">
            <v>-1</v>
          </cell>
          <cell r="BY222">
            <v>-1</v>
          </cell>
          <cell r="BZ222" t="str">
            <v/>
          </cell>
        </row>
        <row r="223">
          <cell r="B223" t="str">
            <v>新蔡班台</v>
          </cell>
          <cell r="C223" t="str">
            <v>淮河流域</v>
          </cell>
          <cell r="D223" t="str">
            <v>河南省</v>
          </cell>
          <cell r="E223" t="str">
            <v>驻马店市</v>
          </cell>
          <cell r="F223" t="str">
            <v>驻马店市</v>
          </cell>
          <cell r="G223" t="str">
            <v>平舆县、汝南县、新蔡县、正阳县</v>
          </cell>
          <cell r="H223" t="str">
            <v>河南省</v>
          </cell>
          <cell r="I223" t="str">
            <v>驻马店市</v>
          </cell>
          <cell r="J223" t="str">
            <v>一级</v>
          </cell>
          <cell r="K223" t="str">
            <v>淮河水系</v>
          </cell>
          <cell r="L223" t="str">
            <v>河流</v>
          </cell>
          <cell r="M223" t="str">
            <v>洪河</v>
          </cell>
          <cell r="N223">
            <v>14511130066</v>
          </cell>
          <cell r="O223" t="str">
            <v>淮河</v>
          </cell>
        </row>
        <row r="223">
          <cell r="S223" t="str">
            <v>洪河新蔡景观娱乐用水区/洪河新蔡排污控制区/洪河新蔡过渡区/洪河豫皖缓冲区</v>
          </cell>
          <cell r="T223" t="str">
            <v>保留</v>
          </cell>
          <cell r="U223" t="str">
            <v>省界（豫-皖）</v>
          </cell>
          <cell r="V223">
            <v>115.1453</v>
          </cell>
          <cell r="W223">
            <v>32.6538</v>
          </cell>
          <cell r="X223" t="str">
            <v>十一五,十二五,十三五,十四五</v>
          </cell>
          <cell r="Y223" t="str">
            <v>有</v>
          </cell>
          <cell r="Z223" t="str">
            <v>固定站</v>
          </cell>
          <cell r="AA223">
            <v>2023</v>
          </cell>
          <cell r="AB223">
            <v>8</v>
          </cell>
          <cell r="AC223">
            <v>7</v>
          </cell>
          <cell r="AD223" t="str">
            <v>劣Ⅴ</v>
          </cell>
          <cell r="AE223" t="str">
            <v>劣Ⅴ</v>
          </cell>
          <cell r="AF223" t="str">
            <v>劣Ⅴ</v>
          </cell>
          <cell r="AG223" t="str">
            <v>总磷（1.1）</v>
          </cell>
          <cell r="AH223" t="str">
            <v>总磷（1.6）、溶解氧</v>
          </cell>
          <cell r="AI223" t="str">
            <v>总磷（1.1）、溶解氧</v>
          </cell>
          <cell r="AJ223" t="str">
            <v>总磷</v>
          </cell>
          <cell r="AK223" t="str">
            <v>总磷</v>
          </cell>
          <cell r="AL223" t="str">
            <v>总磷</v>
          </cell>
          <cell r="AM223" t="str">
            <v>2023-08-08</v>
          </cell>
          <cell r="AN223">
            <v>-1</v>
          </cell>
          <cell r="AO223">
            <v>30.9</v>
          </cell>
          <cell r="AP223">
            <v>-1</v>
          </cell>
          <cell r="AQ223">
            <v>-1</v>
          </cell>
          <cell r="AR223">
            <v>58.1</v>
          </cell>
          <cell r="AS223">
            <v>-1</v>
          </cell>
          <cell r="AT223">
            <v>-1</v>
          </cell>
          <cell r="AU223">
            <v>8</v>
          </cell>
          <cell r="AV223">
            <v>5.7</v>
          </cell>
          <cell r="AW223">
            <v>4.6</v>
          </cell>
          <cell r="AX223">
            <v>16</v>
          </cell>
          <cell r="AY223">
            <v>1.4</v>
          </cell>
          <cell r="AZ223">
            <v>0.2</v>
          </cell>
          <cell r="BA223">
            <v>0.416</v>
          </cell>
          <cell r="BB223">
            <v>4.23</v>
          </cell>
          <cell r="BC223">
            <v>-1</v>
          </cell>
          <cell r="BD223">
            <v>-1</v>
          </cell>
          <cell r="BE223">
            <v>-1</v>
          </cell>
          <cell r="BF223">
            <v>-1</v>
          </cell>
          <cell r="BG223">
            <v>-1</v>
          </cell>
          <cell r="BH223">
            <v>-1</v>
          </cell>
          <cell r="BI223">
            <v>-1</v>
          </cell>
          <cell r="BJ223">
            <v>-1</v>
          </cell>
          <cell r="BK223">
            <v>-1</v>
          </cell>
          <cell r="BL223">
            <v>-1</v>
          </cell>
          <cell r="BM223">
            <v>-1</v>
          </cell>
          <cell r="BN223">
            <v>-1</v>
          </cell>
          <cell r="BO223">
            <v>-1</v>
          </cell>
          <cell r="BP223">
            <v>-1</v>
          </cell>
          <cell r="BQ223">
            <v>-1</v>
          </cell>
          <cell r="BR223">
            <v>-1</v>
          </cell>
          <cell r="BS223">
            <v>47.2</v>
          </cell>
          <cell r="BT223">
            <v>-1</v>
          </cell>
          <cell r="BU223">
            <v>-1</v>
          </cell>
          <cell r="BV223">
            <v>-1</v>
          </cell>
          <cell r="BW223">
            <v>-1</v>
          </cell>
          <cell r="BX223">
            <v>-1</v>
          </cell>
          <cell r="BY223">
            <v>-1</v>
          </cell>
          <cell r="BZ223" t="str">
            <v/>
          </cell>
        </row>
        <row r="224">
          <cell r="B224" t="str">
            <v>鹿邑宋河桥</v>
          </cell>
          <cell r="C224" t="str">
            <v>淮河流域</v>
          </cell>
          <cell r="D224" t="str">
            <v>河南省</v>
          </cell>
          <cell r="E224" t="str">
            <v>周口市</v>
          </cell>
          <cell r="F224" t="str">
            <v>周口市</v>
          </cell>
          <cell r="G224" t="str">
            <v>梁园区、民权县、宁陵县、睢阳区、鹿邑县</v>
          </cell>
          <cell r="H224" t="str">
            <v>河南省</v>
          </cell>
          <cell r="I224" t="str">
            <v>周口市</v>
          </cell>
          <cell r="J224" t="str">
            <v>二级</v>
          </cell>
          <cell r="K224" t="str">
            <v>淮河水系</v>
          </cell>
          <cell r="L224" t="str">
            <v>河流</v>
          </cell>
          <cell r="M224" t="str">
            <v>大沙河（小洪河）</v>
          </cell>
          <cell r="N224">
            <v>14511130031</v>
          </cell>
          <cell r="O224" t="str">
            <v>涡河</v>
          </cell>
        </row>
        <row r="224">
          <cell r="S224" t="str">
            <v>大沙河商丘农业用水区/大沙河(小洪河)豫皖缓冲区</v>
          </cell>
          <cell r="T224" t="str">
            <v>新增</v>
          </cell>
          <cell r="U224" t="str">
            <v>省界（豫-皖）</v>
          </cell>
          <cell r="V224">
            <v>115.6076</v>
          </cell>
          <cell r="W224">
            <v>34.0471</v>
          </cell>
          <cell r="X224" t="str">
            <v>十四五</v>
          </cell>
          <cell r="Y224" t="str">
            <v>有</v>
          </cell>
          <cell r="Z224" t="str">
            <v>固定站</v>
          </cell>
          <cell r="AA224">
            <v>2023</v>
          </cell>
          <cell r="AB224">
            <v>8</v>
          </cell>
          <cell r="AC224">
            <v>8</v>
          </cell>
          <cell r="AD224" t="str">
            <v>Ⅳ</v>
          </cell>
          <cell r="AE224" t="str">
            <v>Ⅳ</v>
          </cell>
          <cell r="AF224" t="str">
            <v>Ⅳ</v>
          </cell>
          <cell r="AG224" t="str">
            <v>化学需氧量（0.4）、氟化物（0.3）、高锰酸盐指数（0.2）、五日生化需氧量（0.1）</v>
          </cell>
          <cell r="AH224" t="str">
            <v>化学需氧量（0.5）、高锰酸盐指数（0.2）、氟化物（0.07）</v>
          </cell>
          <cell r="AI224" t="str">
            <v>高锰酸盐指数（0.5）、化学需氧量（0.2）</v>
          </cell>
          <cell r="AJ224" t="str">
            <v>化学需氧量、氟化物、高锰酸盐指数、五日生化需氧量</v>
          </cell>
          <cell r="AK224" t="str">
            <v>化学需氧量、高锰酸盐指数、氟化物</v>
          </cell>
          <cell r="AL224" t="str">
            <v>高锰酸盐指数、化学需氧量</v>
          </cell>
          <cell r="AM224" t="str">
            <v>2023-08-07</v>
          </cell>
          <cell r="AN224">
            <v>-1</v>
          </cell>
          <cell r="AO224">
            <v>29.8</v>
          </cell>
          <cell r="AP224">
            <v>-1</v>
          </cell>
          <cell r="AQ224">
            <v>-1</v>
          </cell>
          <cell r="AR224">
            <v>131.5</v>
          </cell>
          <cell r="AS224">
            <v>-1</v>
          </cell>
          <cell r="AT224">
            <v>-1</v>
          </cell>
          <cell r="AU224">
            <v>8</v>
          </cell>
          <cell r="AV224">
            <v>9.7</v>
          </cell>
          <cell r="AW224">
            <v>7.3</v>
          </cell>
          <cell r="AX224">
            <v>27.5</v>
          </cell>
          <cell r="AY224">
            <v>4.5</v>
          </cell>
          <cell r="AZ224">
            <v>0.2</v>
          </cell>
          <cell r="BA224">
            <v>0.128</v>
          </cell>
          <cell r="BB224">
            <v>1.44</v>
          </cell>
          <cell r="BC224">
            <v>-1</v>
          </cell>
          <cell r="BD224">
            <v>-1</v>
          </cell>
          <cell r="BE224">
            <v>1.3</v>
          </cell>
          <cell r="BF224">
            <v>-1</v>
          </cell>
          <cell r="BG224">
            <v>-1</v>
          </cell>
          <cell r="BH224">
            <v>-1</v>
          </cell>
          <cell r="BI224">
            <v>-1</v>
          </cell>
          <cell r="BJ224">
            <v>-1</v>
          </cell>
          <cell r="BK224">
            <v>-1</v>
          </cell>
          <cell r="BL224">
            <v>-1</v>
          </cell>
          <cell r="BM224">
            <v>-1</v>
          </cell>
          <cell r="BN224">
            <v>-1</v>
          </cell>
          <cell r="BO224">
            <v>-1</v>
          </cell>
          <cell r="BP224">
            <v>-1</v>
          </cell>
          <cell r="BQ224">
            <v>-1</v>
          </cell>
          <cell r="BR224">
            <v>-1</v>
          </cell>
          <cell r="BS224">
            <v>32.2</v>
          </cell>
          <cell r="BT224">
            <v>-1</v>
          </cell>
          <cell r="BU224">
            <v>-1</v>
          </cell>
          <cell r="BV224">
            <v>-1</v>
          </cell>
          <cell r="BW224">
            <v>-1</v>
          </cell>
          <cell r="BX224">
            <v>-1</v>
          </cell>
          <cell r="BY224">
            <v>-1</v>
          </cell>
          <cell r="BZ224" t="str">
            <v/>
          </cell>
        </row>
        <row r="225">
          <cell r="B225" t="str">
            <v>刘佐（左岸）</v>
          </cell>
          <cell r="C225" t="str">
            <v>长江流域</v>
          </cell>
          <cell r="D225" t="str">
            <v>湖北省</v>
          </cell>
          <cell r="E225" t="str">
            <v>黄冈市</v>
          </cell>
          <cell r="F225" t="str">
            <v>黄冈市</v>
          </cell>
          <cell r="G225" t="str">
            <v>黄梅县</v>
          </cell>
          <cell r="H225" t="str">
            <v>湖北省</v>
          </cell>
          <cell r="I225" t="str">
            <v>黄冈市</v>
          </cell>
          <cell r="J225" t="str">
            <v>干流</v>
          </cell>
          <cell r="K225" t="str">
            <v>长江水系</v>
          </cell>
          <cell r="L225" t="str">
            <v>河流</v>
          </cell>
          <cell r="M225" t="str">
            <v>长江</v>
          </cell>
          <cell r="N225">
            <v>14502050481</v>
          </cell>
          <cell r="O225" t="str">
            <v>东海</v>
          </cell>
        </row>
        <row r="225">
          <cell r="S225" t="str">
            <v>长江左岸鄂皖缓冲区</v>
          </cell>
          <cell r="T225" t="str">
            <v>新增</v>
          </cell>
          <cell r="U225" t="str">
            <v>省界（鄂-皖）</v>
          </cell>
          <cell r="V225">
            <v>116.11503</v>
          </cell>
          <cell r="W225">
            <v>29.82328</v>
          </cell>
          <cell r="X225" t="str">
            <v>十四五</v>
          </cell>
          <cell r="Y225" t="str">
            <v>没有</v>
          </cell>
          <cell r="Z225" t="str">
            <v>-</v>
          </cell>
          <cell r="AA225">
            <v>2023</v>
          </cell>
          <cell r="AB225">
            <v>8</v>
          </cell>
          <cell r="AC225">
            <v>21</v>
          </cell>
          <cell r="AD225" t="str">
            <v>Ⅱ</v>
          </cell>
          <cell r="AE225" t="str">
            <v>Ⅱ</v>
          </cell>
          <cell r="AF225" t="str">
            <v>Ⅱ</v>
          </cell>
          <cell r="AG225" t="str">
            <v>-</v>
          </cell>
          <cell r="AH225" t="str">
            <v>-</v>
          </cell>
          <cell r="AI225" t="str">
            <v>-</v>
          </cell>
          <cell r="AJ225" t="str">
            <v>溶解氧、高锰酸盐指数、总磷</v>
          </cell>
          <cell r="AK225" t="str">
            <v>溶解氧、高锰酸盐指数、总磷</v>
          </cell>
          <cell r="AL225" t="str">
            <v>氨氮、总磷</v>
          </cell>
          <cell r="AM225" t="str">
            <v>2023-08-01</v>
          </cell>
          <cell r="AN225">
            <v>-1</v>
          </cell>
          <cell r="AO225">
            <v>-1</v>
          </cell>
          <cell r="AP225">
            <v>-1</v>
          </cell>
          <cell r="AQ225">
            <v>-1</v>
          </cell>
          <cell r="AR225">
            <v>-1</v>
          </cell>
          <cell r="AS225">
            <v>-1</v>
          </cell>
          <cell r="AT225">
            <v>-1</v>
          </cell>
          <cell r="AU225">
            <v>8</v>
          </cell>
          <cell r="AV225">
            <v>6.6</v>
          </cell>
          <cell r="AW225">
            <v>2.4</v>
          </cell>
          <cell r="AX225">
            <v>5</v>
          </cell>
          <cell r="AY225">
            <v>1</v>
          </cell>
          <cell r="AZ225">
            <v>0.02</v>
          </cell>
          <cell r="BA225">
            <v>0.075</v>
          </cell>
          <cell r="BB225">
            <v>-1</v>
          </cell>
          <cell r="BC225">
            <v>0.006</v>
          </cell>
          <cell r="BD225">
            <v>0.003</v>
          </cell>
          <cell r="BE225">
            <v>0.21</v>
          </cell>
          <cell r="BF225">
            <v>0.0006</v>
          </cell>
          <cell r="BG225">
            <v>0.0026</v>
          </cell>
          <cell r="BH225">
            <v>2e-5</v>
          </cell>
          <cell r="BI225">
            <v>2e-5</v>
          </cell>
          <cell r="BJ225">
            <v>0.002</v>
          </cell>
          <cell r="BK225">
            <v>4e-5</v>
          </cell>
          <cell r="BL225">
            <v>0.002</v>
          </cell>
          <cell r="BM225">
            <v>0.0002</v>
          </cell>
          <cell r="BN225">
            <v>0.005</v>
          </cell>
          <cell r="BO225">
            <v>0.02</v>
          </cell>
          <cell r="BP225">
            <v>0.005</v>
          </cell>
          <cell r="BQ225">
            <v>-1</v>
          </cell>
          <cell r="BR225">
            <v>-1</v>
          </cell>
          <cell r="BS225">
            <v>-1</v>
          </cell>
          <cell r="BT225">
            <v>-1</v>
          </cell>
          <cell r="BU225">
            <v>-1</v>
          </cell>
          <cell r="BV225">
            <v>-1</v>
          </cell>
          <cell r="BW225">
            <v>-1</v>
          </cell>
          <cell r="BX225">
            <v>-1</v>
          </cell>
          <cell r="BY225">
            <v>-1</v>
          </cell>
          <cell r="BZ225" t="str">
            <v/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8"/>
  <sheetViews>
    <sheetView tabSelected="1" workbookViewId="0">
      <selection activeCell="I11" sqref="I11"/>
    </sheetView>
  </sheetViews>
  <sheetFormatPr defaultColWidth="9" defaultRowHeight="14.25" outlineLevelRow="7"/>
  <cols>
    <col min="3" max="3" width="6.375" customWidth="1"/>
    <col min="4" max="4" width="3.875" customWidth="1"/>
    <col min="5" max="5" width="4.75" customWidth="1"/>
    <col min="8" max="8" width="6" customWidth="1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r="2" spans="1:28">
      <c r="A2" t="s">
        <v>28</v>
      </c>
      <c r="B2" t="s">
        <v>29</v>
      </c>
      <c r="C2" t="s">
        <v>30</v>
      </c>
      <c r="D2">
        <f>VLOOKUP($B2,[1]地表水共享数据!$B$2:$CD$266,27,0)</f>
        <v>8</v>
      </c>
      <c r="E2">
        <f>VLOOKUP($B2,[1]地表水共享数据!$B$2:$CD$266,28,0)</f>
        <v>8</v>
      </c>
      <c r="F2" t="str">
        <f>VLOOKUP($B2,[1]地表水共享数据!$B$2:$CD$266,29,0)</f>
        <v>Ⅳ</v>
      </c>
      <c r="G2" t="str">
        <f>VLOOKUP($B2,[1]地表水共享数据!$B$2:$CD$266,30,0)</f>
        <v>Ⅳ</v>
      </c>
      <c r="H2" t="str">
        <f>VLOOKUP($B2,[1]地表水共享数据!$B$2:$CD$266,31,0)</f>
        <v>Ⅴ</v>
      </c>
      <c r="I2" t="str">
        <f>VLOOKUP($B2,[1]地表水共享数据!$B$2:$CD$266,32,0)</f>
        <v>高锰酸盐指数（0.3）、总磷（0.3）</v>
      </c>
      <c r="J2" t="str">
        <f>VLOOKUP($B2,[1]地表水共享数据!$B$2:$CD$266,33,0)</f>
        <v>高锰酸盐指数（0.3）、化学需氧量（0.3）、总磷（0.1）、溶解氧</v>
      </c>
      <c r="K2" t="str">
        <f>VLOOKUP($B2,[1]地表水共享数据!$B$2:$CD$266,34,0)</f>
        <v>化学需氧量（0.7）、高锰酸盐指数（0.3）、总磷（0.02）</v>
      </c>
      <c r="L2" t="str">
        <f>VLOOKUP($B2,[1]地表水共享数据!$B$2:$CD$266,35,0)</f>
        <v>高锰酸盐指数、总磷</v>
      </c>
      <c r="M2" t="str">
        <f>VLOOKUP($B2,[1]地表水共享数据!$B$2:$CD$266,36,0)</f>
        <v>高锰酸盐指数、化学需氧量、总磷、溶解氧</v>
      </c>
      <c r="N2" t="str">
        <f>VLOOKUP($B2,[1]地表水共享数据!$B$2:$CD$266,37,0)</f>
        <v>化学需氧量</v>
      </c>
      <c r="O2" t="str">
        <f>VLOOKUP($B2,[1]地表水共享数据!$B$2:$CD$266,38,0)</f>
        <v>2023-08-18</v>
      </c>
      <c r="P2">
        <f>VLOOKUP($B2,[1]地表水共享数据!$B$2:$CD$266,40,0)</f>
        <v>31.1</v>
      </c>
      <c r="Q2">
        <f>VLOOKUP($B2,[1]地表水共享数据!$B$2:$CD$266,43,0)</f>
        <v>113.6</v>
      </c>
      <c r="R2">
        <f>VLOOKUP($B2,[1]地表水共享数据!$B$2:$CD$266,46,0)</f>
        <v>8</v>
      </c>
      <c r="S2">
        <f>VLOOKUP($B2,[1]地表水共享数据!$B$2:$CD$266,47,0)</f>
        <v>6</v>
      </c>
      <c r="T2">
        <f>VLOOKUP($B2,[1]地表水共享数据!$B$2:$CD$266,48,0)</f>
        <v>8</v>
      </c>
      <c r="U2">
        <f>VLOOKUP($B2,[1]地表水共享数据!$B$2:$CD$266,49,0)</f>
        <v>19.5</v>
      </c>
      <c r="V2">
        <f>VLOOKUP($B2,[1]地表水共享数据!$B$2:$CD$266,50,0)</f>
        <v>3.7</v>
      </c>
      <c r="W2">
        <f>VLOOKUP($B2,[1]地表水共享数据!$B$2:$CD$266,51,0)</f>
        <v>0.26</v>
      </c>
      <c r="X2">
        <f>VLOOKUP($B2,[1]地表水共享数据!$B$2:$CD$266,52,0)</f>
        <v>0.252</v>
      </c>
      <c r="Y2">
        <f>VLOOKUP($B2,[1]地表水共享数据!$B$2:$CD$266,53,0)</f>
        <v>2.57</v>
      </c>
      <c r="Z2">
        <f>VLOOKUP($B2,[1]地表水共享数据!$B$2:$CD$266,56,0)</f>
        <v>0.93</v>
      </c>
      <c r="AA2">
        <f>VLOOKUP($B2,[1]地表水共享数据!$B$2:$CD$266,70,0)</f>
        <v>25.6</v>
      </c>
      <c r="AB2" t="str">
        <f>VLOOKUP($B2,[1]地表水共享数据!$B$2:$CD$266,80,0)</f>
        <v>氟化物</v>
      </c>
    </row>
    <row r="3" spans="1:28">
      <c r="A3" t="s">
        <v>31</v>
      </c>
      <c r="B3" t="s">
        <v>32</v>
      </c>
      <c r="C3" t="s">
        <v>30</v>
      </c>
      <c r="D3">
        <f>VLOOKUP($B3,[1]地表水共享数据!$B$2:$CD$266,27,0)</f>
        <v>8</v>
      </c>
      <c r="E3">
        <f>VLOOKUP($B3,[1]地表水共享数据!$B$2:$CD$266,28,0)</f>
        <v>8</v>
      </c>
      <c r="F3" t="str">
        <f>VLOOKUP($B3,[1]地表水共享数据!$B$2:$CD$266,29,0)</f>
        <v>Ⅳ</v>
      </c>
      <c r="G3" t="str">
        <f>VLOOKUP($B3,[1]地表水共享数据!$B$2:$CD$266,30,0)</f>
        <v>Ⅳ</v>
      </c>
      <c r="H3" t="str">
        <f>VLOOKUP($B3,[1]地表水共享数据!$B$2:$CD$266,31,0)</f>
        <v>Ⅳ</v>
      </c>
      <c r="I3" t="str">
        <f>VLOOKUP($B3,[1]地表水共享数据!$B$2:$CD$266,32,0)</f>
        <v>化学需氧量（0.1）</v>
      </c>
      <c r="J3" t="str">
        <f>VLOOKUP($B3,[1]地表水共享数据!$B$2:$CD$266,33,0)</f>
        <v>化学需氧量（0.3）</v>
      </c>
      <c r="K3" t="str">
        <f>VLOOKUP($B3,[1]地表水共享数据!$B$2:$CD$266,34,0)</f>
        <v>化学需氧量（0.5）、五日生化需氧量（0.2）、高锰酸盐指数（0.03）</v>
      </c>
      <c r="L3" t="str">
        <f>VLOOKUP($B3,[1]地表水共享数据!$B$2:$CD$266,35,0)</f>
        <v>化学需氧量</v>
      </c>
      <c r="M3" t="str">
        <f>VLOOKUP($B3,[1]地表水共享数据!$B$2:$CD$266,36,0)</f>
        <v>化学需氧量</v>
      </c>
      <c r="N3" t="str">
        <f>VLOOKUP($B3,[1]地表水共享数据!$B$2:$CD$266,37,0)</f>
        <v>化学需氧量、五日生化需氧量、高锰酸盐指数</v>
      </c>
      <c r="O3" t="str">
        <f>VLOOKUP($B3,[1]地表水共享数据!$B$2:$CD$266,38,0)</f>
        <v>2023-08-10</v>
      </c>
      <c r="P3">
        <f>VLOOKUP($B3,[1]地表水共享数据!$B$2:$CD$266,40,0)</f>
        <v>31.3</v>
      </c>
      <c r="Q3">
        <f>VLOOKUP($B3,[1]地表水共享数据!$B$2:$CD$266,43,0)</f>
        <v>99.8</v>
      </c>
      <c r="R3">
        <f>VLOOKUP($B3,[1]地表水共享数据!$B$2:$CD$266,46,0)</f>
        <v>8</v>
      </c>
      <c r="S3">
        <f>VLOOKUP($B3,[1]地表水共享数据!$B$2:$CD$266,47,0)</f>
        <v>9.8</v>
      </c>
      <c r="T3">
        <f>VLOOKUP($B3,[1]地表水共享数据!$B$2:$CD$266,48,0)</f>
        <v>5.7</v>
      </c>
      <c r="U3">
        <f>VLOOKUP($B3,[1]地表水共享数据!$B$2:$CD$266,49,0)</f>
        <v>22</v>
      </c>
      <c r="V3">
        <f>VLOOKUP($B3,[1]地表水共享数据!$B$2:$CD$266,50,0)</f>
        <v>3.4</v>
      </c>
      <c r="W3">
        <f>VLOOKUP($B3,[1]地表水共享数据!$B$2:$CD$266,51,0)</f>
        <v>0.04</v>
      </c>
      <c r="X3">
        <f>VLOOKUP($B3,[1]地表水共享数据!$B$2:$CD$266,52,0)</f>
        <v>0.073</v>
      </c>
      <c r="Y3">
        <f>VLOOKUP($B3,[1]地表水共享数据!$B$2:$CD$266,53,0)</f>
        <v>0.76</v>
      </c>
      <c r="Z3">
        <f>VLOOKUP($B3,[1]地表水共享数据!$B$2:$CD$266,56,0)</f>
        <v>0.945</v>
      </c>
      <c r="AA3">
        <f>VLOOKUP($B3,[1]地表水共享数据!$B$2:$CD$266,70,0)</f>
        <v>8.7</v>
      </c>
      <c r="AB3" t="str">
        <f>VLOOKUP($B3,[1]地表水共享数据!$B$2:$CD$266,80,0)</f>
        <v>氟化物</v>
      </c>
    </row>
    <row r="4" spans="1:28">
      <c r="A4" t="s">
        <v>33</v>
      </c>
      <c r="B4" t="s">
        <v>34</v>
      </c>
      <c r="C4" t="s">
        <v>30</v>
      </c>
      <c r="D4">
        <f>VLOOKUP($B4,[1]地表水共享数据!$B$2:$CD$266,27,0)</f>
        <v>8</v>
      </c>
      <c r="E4">
        <f>VLOOKUP($B4,[1]地表水共享数据!$B$2:$CD$266,28,0)</f>
        <v>8</v>
      </c>
      <c r="F4" t="str">
        <f>VLOOKUP($B4,[1]地表水共享数据!$B$2:$CD$266,29,0)</f>
        <v>Ⅳ</v>
      </c>
      <c r="G4" t="str">
        <f>VLOOKUP($B4,[1]地表水共享数据!$B$2:$CD$266,30,0)</f>
        <v>Ⅳ</v>
      </c>
      <c r="H4" t="str">
        <f>VLOOKUP($B4,[1]地表水共享数据!$B$2:$CD$266,31,0)</f>
        <v>Ⅲ</v>
      </c>
      <c r="I4" t="str">
        <f>VLOOKUP($B4,[1]地表水共享数据!$B$2:$CD$266,32,0)</f>
        <v>氟化物（0.4）</v>
      </c>
      <c r="J4" t="str">
        <f>VLOOKUP($B4,[1]地表水共享数据!$B$2:$CD$266,33,0)</f>
        <v>氟化物（0.4）、高锰酸盐指数（0.02）、溶解氧</v>
      </c>
      <c r="K4" t="str">
        <f>VLOOKUP($B4,[1]地表水共享数据!$B$2:$CD$266,34,0)</f>
        <v>-</v>
      </c>
      <c r="L4" t="str">
        <f>VLOOKUP($B4,[1]地表水共享数据!$B$2:$CD$266,35,0)</f>
        <v>氟化物</v>
      </c>
      <c r="M4" t="str">
        <f>VLOOKUP($B4,[1]地表水共享数据!$B$2:$CD$266,36,0)</f>
        <v>氟化物、溶解氧、高锰酸盐指数</v>
      </c>
      <c r="N4" t="str">
        <f>VLOOKUP($B4,[1]地表水共享数据!$B$2:$CD$266,37,0)</f>
        <v>五日生化需氧量、高锰酸盐指数</v>
      </c>
      <c r="O4" t="str">
        <f>VLOOKUP($B4,[1]地表水共享数据!$B$2:$CD$266,38,0)</f>
        <v>2023-08-15</v>
      </c>
      <c r="P4">
        <f>VLOOKUP($B4,[1]地表水共享数据!$B$2:$CD$266,40,0)</f>
        <v>28.3</v>
      </c>
      <c r="Q4">
        <f>VLOOKUP($B4,[1]地表水共享数据!$B$2:$CD$266,43,0)</f>
        <v>126.4</v>
      </c>
      <c r="R4">
        <f>VLOOKUP($B4,[1]地表水共享数据!$B$2:$CD$266,46,0)</f>
        <v>8</v>
      </c>
      <c r="S4">
        <f>VLOOKUP($B4,[1]地表水共享数据!$B$2:$CD$266,47,0)</f>
        <v>6.5</v>
      </c>
      <c r="T4">
        <f>VLOOKUP($B4,[1]地表水共享数据!$B$2:$CD$266,48,0)</f>
        <v>4.9</v>
      </c>
      <c r="U4">
        <f>VLOOKUP($B4,[1]地表水共享数据!$B$2:$CD$266,49,0)</f>
        <v>13</v>
      </c>
      <c r="V4">
        <f>VLOOKUP($B4,[1]地表水共享数据!$B$2:$CD$266,50,0)</f>
        <v>3.7</v>
      </c>
      <c r="W4">
        <f>VLOOKUP($B4,[1]地表水共享数据!$B$2:$CD$266,51,0)</f>
        <v>0.08</v>
      </c>
      <c r="X4">
        <f>VLOOKUP($B4,[1]地表水共享数据!$B$2:$CD$266,52,0)</f>
        <v>0.126</v>
      </c>
      <c r="Y4">
        <f>VLOOKUP($B4,[1]地表水共享数据!$B$2:$CD$266,53,0)</f>
        <v>2.45</v>
      </c>
      <c r="Z4">
        <f>VLOOKUP($B4,[1]地表水共享数据!$B$2:$CD$266,56,0)</f>
        <v>1.39</v>
      </c>
      <c r="AA4">
        <f>VLOOKUP($B4,[1]地表水共享数据!$B$2:$CD$266,70,0)</f>
        <v>26.3</v>
      </c>
      <c r="AB4" t="str">
        <f>VLOOKUP($B4,[1]地表水共享数据!$B$2:$CD$266,80,0)</f>
        <v>氟化物</v>
      </c>
    </row>
    <row r="5" spans="1:28">
      <c r="A5" t="s">
        <v>35</v>
      </c>
      <c r="B5" t="s">
        <v>36</v>
      </c>
      <c r="C5" t="s">
        <v>30</v>
      </c>
      <c r="D5">
        <f>VLOOKUP($B5,[1]地表水共享数据!$B$2:$CD$266,27,0)</f>
        <v>8</v>
      </c>
      <c r="E5">
        <f>VLOOKUP($B5,[1]地表水共享数据!$B$2:$CD$266,28,0)</f>
        <v>7</v>
      </c>
      <c r="F5" t="str">
        <f>VLOOKUP($B5,[1]地表水共享数据!$B$2:$CD$266,29,0)</f>
        <v>Ⅳ</v>
      </c>
      <c r="G5" t="str">
        <f>VLOOKUP($B5,[1]地表水共享数据!$B$2:$CD$266,30,0)</f>
        <v>Ⅳ</v>
      </c>
      <c r="H5" t="str">
        <f>VLOOKUP($B5,[1]地表水共享数据!$B$2:$CD$266,31,0)</f>
        <v>Ⅳ</v>
      </c>
      <c r="I5" t="str">
        <f>VLOOKUP($B5,[1]地表水共享数据!$B$2:$CD$266,32,0)</f>
        <v>高锰酸盐指数（0.5）、总磷（0.1）</v>
      </c>
      <c r="J5" t="str">
        <f>VLOOKUP($B5,[1]地表水共享数据!$B$2:$CD$266,33,0)</f>
        <v>高锰酸盐指数（0.08）、溶解氧</v>
      </c>
      <c r="K5" t="str">
        <f>VLOOKUP($B5,[1]地表水共享数据!$B$2:$CD$266,34,0)</f>
        <v>高锰酸盐指数（0.2）</v>
      </c>
      <c r="L5" t="str">
        <f>VLOOKUP($B5,[1]地表水共享数据!$B$2:$CD$266,35,0)</f>
        <v>高锰酸盐指数、总磷</v>
      </c>
      <c r="M5" t="str">
        <f>VLOOKUP($B5,[1]地表水共享数据!$B$2:$CD$266,36,0)</f>
        <v>溶解氧、高锰酸盐指数</v>
      </c>
      <c r="N5" t="str">
        <f>VLOOKUP($B5,[1]地表水共享数据!$B$2:$CD$266,37,0)</f>
        <v>高锰酸盐指数</v>
      </c>
      <c r="O5" t="str">
        <f>VLOOKUP($B5,[1]地表水共享数据!$B$2:$CD$266,38,0)</f>
        <v>2023-08-18</v>
      </c>
      <c r="P5">
        <f>VLOOKUP($B5,[1]地表水共享数据!$B$2:$CD$266,40,0)</f>
        <v>30.8</v>
      </c>
      <c r="Q5">
        <f>VLOOKUP($B5,[1]地表水共享数据!$B$2:$CD$266,43,0)</f>
        <v>86.9</v>
      </c>
      <c r="R5">
        <f>VLOOKUP($B5,[1]地表水共享数据!$B$2:$CD$266,46,0)</f>
        <v>8</v>
      </c>
      <c r="S5">
        <f>VLOOKUP($B5,[1]地表水共享数据!$B$2:$CD$266,47,0)</f>
        <v>5.5</v>
      </c>
      <c r="T5">
        <f>VLOOKUP($B5,[1]地表水共享数据!$B$2:$CD$266,48,0)</f>
        <v>8.8</v>
      </c>
      <c r="U5">
        <f>VLOOKUP($B5,[1]地表水共享数据!$B$2:$CD$266,49,0)</f>
        <v>19.2</v>
      </c>
      <c r="V5">
        <f>VLOOKUP($B5,[1]地表水共享数据!$B$2:$CD$266,50,0)</f>
        <v>3.7</v>
      </c>
      <c r="W5">
        <f>VLOOKUP($B5,[1]地表水共享数据!$B$2:$CD$266,51,0)</f>
        <v>0.09</v>
      </c>
      <c r="X5">
        <f>VLOOKUP($B5,[1]地表水共享数据!$B$2:$CD$266,52,0)</f>
        <v>0.22</v>
      </c>
      <c r="Y5">
        <f>VLOOKUP($B5,[1]地表水共享数据!$B$2:$CD$266,53,0)</f>
        <v>1.66</v>
      </c>
      <c r="Z5">
        <f>VLOOKUP($B5,[1]地表水共享数据!$B$2:$CD$266,56,0)</f>
        <v>-1</v>
      </c>
      <c r="AA5">
        <f>VLOOKUP($B5,[1]地表水共享数据!$B$2:$CD$266,70,0)</f>
        <v>11.2</v>
      </c>
      <c r="AB5">
        <f>VLOOKUP($B5,[1]地表水共享数据!$B$2:$CD$266,80,0)</f>
        <v>0</v>
      </c>
    </row>
    <row r="6" spans="1:28">
      <c r="A6" t="s">
        <v>37</v>
      </c>
      <c r="B6" t="s">
        <v>38</v>
      </c>
      <c r="C6" t="s">
        <v>30</v>
      </c>
      <c r="D6">
        <f>VLOOKUP($B6,[1]地表水共享数据!$B$2:$CD$266,27,0)</f>
        <v>8</v>
      </c>
      <c r="E6">
        <f>VLOOKUP($B6,[1]地表水共享数据!$B$2:$CD$266,28,0)</f>
        <v>7</v>
      </c>
      <c r="F6" t="str">
        <f>VLOOKUP($B6,[1]地表水共享数据!$B$2:$CD$266,29,0)</f>
        <v>Ⅳ</v>
      </c>
      <c r="G6" t="str">
        <f>VLOOKUP($B6,[1]地表水共享数据!$B$2:$CD$266,30,0)</f>
        <v>Ⅴ</v>
      </c>
      <c r="H6" t="str">
        <f>VLOOKUP($B6,[1]地表水共享数据!$B$2:$CD$266,31,0)</f>
        <v>Ⅳ</v>
      </c>
      <c r="I6" t="str">
        <f>VLOOKUP($B6,[1]地表水共享数据!$B$2:$CD$266,32,0)</f>
        <v>高锰酸盐指数（0.4）、总磷（0.4）、化学需氧量（0.2）</v>
      </c>
      <c r="J6" t="str">
        <f>VLOOKUP($B6,[1]地表水共享数据!$B$2:$CD$266,33,0)</f>
        <v>化学需氧量（0.6）、高锰酸盐指数（0.3）</v>
      </c>
      <c r="K6" t="str">
        <f>VLOOKUP($B6,[1]地表水共享数据!$B$2:$CD$266,34,0)</f>
        <v>五日生化需氧量（0.5）、总磷（0.3）、高锰酸盐指数（0.3）、化学需氧量（0.2）</v>
      </c>
      <c r="L6" t="str">
        <f>VLOOKUP($B6,[1]地表水共享数据!$B$2:$CD$266,35,0)</f>
        <v>高锰酸盐指数、总磷、化学需氧量</v>
      </c>
      <c r="M6" t="str">
        <f>VLOOKUP($B6,[1]地表水共享数据!$B$2:$CD$266,36,0)</f>
        <v>化学需氧量</v>
      </c>
      <c r="N6" t="str">
        <f>VLOOKUP($B6,[1]地表水共享数据!$B$2:$CD$266,37,0)</f>
        <v>五日生化需氧量、总磷、高锰酸盐指数、化学需氧量</v>
      </c>
      <c r="O6" t="str">
        <f>VLOOKUP($B6,[1]地表水共享数据!$B$2:$CD$266,38,0)</f>
        <v>2023-08-10</v>
      </c>
      <c r="P6">
        <f>VLOOKUP($B6,[1]地表水共享数据!$B$2:$CD$266,40,0)</f>
        <v>33</v>
      </c>
      <c r="Q6">
        <f>VLOOKUP($B6,[1]地表水共享数据!$B$2:$CD$266,43,0)</f>
        <v>90</v>
      </c>
      <c r="R6">
        <f>VLOOKUP($B6,[1]地表水共享数据!$B$2:$CD$266,46,0)</f>
        <v>9</v>
      </c>
      <c r="S6">
        <f>VLOOKUP($B6,[1]地表水共享数据!$B$2:$CD$266,47,0)</f>
        <v>8.1</v>
      </c>
      <c r="T6">
        <f>VLOOKUP($B6,[1]地表水共享数据!$B$2:$CD$266,48,0)</f>
        <v>8.6</v>
      </c>
      <c r="U6">
        <f>VLOOKUP($B6,[1]地表水共享数据!$B$2:$CD$266,49,0)</f>
        <v>24</v>
      </c>
      <c r="V6">
        <f>VLOOKUP($B6,[1]地表水共享数据!$B$2:$CD$266,50,0)</f>
        <v>3.6</v>
      </c>
      <c r="W6">
        <f>VLOOKUP($B6,[1]地表水共享数据!$B$2:$CD$266,51,0)</f>
        <v>0.45</v>
      </c>
      <c r="X6">
        <f>VLOOKUP($B6,[1]地表水共享数据!$B$2:$CD$266,52,0)</f>
        <v>0.28</v>
      </c>
      <c r="Y6">
        <f>VLOOKUP($B6,[1]地表水共享数据!$B$2:$CD$266,53,0)</f>
        <v>1.12</v>
      </c>
      <c r="Z6">
        <f>VLOOKUP($B6,[1]地表水共享数据!$B$2:$CD$266,56,0)</f>
        <v>-1</v>
      </c>
      <c r="AA6">
        <f>VLOOKUP($B6,[1]地表水共享数据!$B$2:$CD$266,70,0)</f>
        <v>36.3</v>
      </c>
      <c r="AB6">
        <f>VLOOKUP($B6,[1]地表水共享数据!$B$2:$CD$266,80,0)</f>
        <v>0</v>
      </c>
    </row>
    <row r="7" spans="1:28">
      <c r="A7" t="s">
        <v>39</v>
      </c>
      <c r="B7" t="s">
        <v>40</v>
      </c>
      <c r="C7" t="s">
        <v>30</v>
      </c>
      <c r="D7">
        <f>VLOOKUP($B7,[1]地表水共享数据!$B$2:$CD$266,27,0)</f>
        <v>8</v>
      </c>
      <c r="E7">
        <f>VLOOKUP($B7,[1]地表水共享数据!$B$2:$CD$266,28,0)</f>
        <v>8</v>
      </c>
      <c r="F7" t="str">
        <f>VLOOKUP($B7,[1]地表水共享数据!$B$2:$CD$266,29,0)</f>
        <v>Ⅳ</v>
      </c>
      <c r="G7" t="str">
        <f>VLOOKUP($B7,[1]地表水共享数据!$B$2:$CD$266,30,0)</f>
        <v>Ⅴ</v>
      </c>
      <c r="H7" t="str">
        <f>VLOOKUP($B7,[1]地表水共享数据!$B$2:$CD$266,31,0)</f>
        <v>Ⅴ</v>
      </c>
      <c r="I7" t="str">
        <f>VLOOKUP($B7,[1]地表水共享数据!$B$2:$CD$266,32,0)</f>
        <v>化学需氧量（0.2）</v>
      </c>
      <c r="J7" t="str">
        <f>VLOOKUP($B7,[1]地表水共享数据!$B$2:$CD$266,33,0)</f>
        <v>氨氮（0.6）、化学需氧量（0.2）、高锰酸盐指数（0.1）、五日生化需氧量（0.1）</v>
      </c>
      <c r="K7" t="str">
        <f>VLOOKUP($B7,[1]地表水共享数据!$B$2:$CD$266,34,0)</f>
        <v>化学需氧量（0.6）、五日生化需氧量（0.4）、氟化物（0.05）、高锰酸盐指数（0.02）</v>
      </c>
      <c r="L7" t="str">
        <f>VLOOKUP($B7,[1]地表水共享数据!$B$2:$CD$266,35,0)</f>
        <v>化学需氧量</v>
      </c>
      <c r="M7" t="str">
        <f>VLOOKUP($B7,[1]地表水共享数据!$B$2:$CD$266,36,0)</f>
        <v>氨氮</v>
      </c>
      <c r="N7" t="str">
        <f>VLOOKUP($B7,[1]地表水共享数据!$B$2:$CD$266,37,0)</f>
        <v>化学需氧量</v>
      </c>
      <c r="O7" t="str">
        <f>VLOOKUP($B7,[1]地表水共享数据!$B$2:$CD$266,38,0)</f>
        <v>2023-08-09</v>
      </c>
      <c r="P7">
        <f>VLOOKUP($B7,[1]地表水共享数据!$B$2:$CD$266,40,0)</f>
        <v>33</v>
      </c>
      <c r="Q7">
        <f>VLOOKUP($B7,[1]地表水共享数据!$B$2:$CD$266,43,0)</f>
        <v>117</v>
      </c>
      <c r="R7">
        <f>VLOOKUP($B7,[1]地表水共享数据!$B$2:$CD$266,46,0)</f>
        <v>8</v>
      </c>
      <c r="S7">
        <f>VLOOKUP($B7,[1]地表水共享数据!$B$2:$CD$266,47,0)</f>
        <v>13.9</v>
      </c>
      <c r="T7">
        <f>VLOOKUP($B7,[1]地表水共享数据!$B$2:$CD$266,48,0)</f>
        <v>5.8</v>
      </c>
      <c r="U7">
        <f>VLOOKUP($B7,[1]地表水共享数据!$B$2:$CD$266,49,0)</f>
        <v>23</v>
      </c>
      <c r="V7">
        <f>VLOOKUP($B7,[1]地表水共享数据!$B$2:$CD$266,50,0)</f>
        <v>3.6</v>
      </c>
      <c r="W7">
        <f>VLOOKUP($B7,[1]地表水共享数据!$B$2:$CD$266,51,0)</f>
        <v>0.12</v>
      </c>
      <c r="X7">
        <f>VLOOKUP($B7,[1]地表水共享数据!$B$2:$CD$266,52,0)</f>
        <v>0.11</v>
      </c>
      <c r="Y7">
        <f>VLOOKUP($B7,[1]地表水共享数据!$B$2:$CD$266,53,0)</f>
        <v>1.81</v>
      </c>
      <c r="Z7">
        <f>VLOOKUP($B7,[1]地表水共享数据!$B$2:$CD$266,56,0)</f>
        <v>0.928</v>
      </c>
      <c r="AA7">
        <f>VLOOKUP($B7,[1]地表水共享数据!$B$2:$CD$266,70,0)</f>
        <v>25.6</v>
      </c>
      <c r="AB7">
        <f>VLOOKUP($B7,[1]地表水共享数据!$B$2:$CD$266,80,0)</f>
        <v>0</v>
      </c>
    </row>
    <row r="8" spans="1:28">
      <c r="A8" t="s">
        <v>41</v>
      </c>
      <c r="B8" t="s">
        <v>42</v>
      </c>
      <c r="C8" t="s">
        <v>30</v>
      </c>
      <c r="D8">
        <f>VLOOKUP($B8,[1]地表水共享数据!$B$2:$CD$266,27,0)</f>
        <v>8</v>
      </c>
      <c r="E8">
        <f>VLOOKUP($B8,[1]地表水共享数据!$B$2:$CD$266,28,0)</f>
        <v>8</v>
      </c>
      <c r="F8" t="str">
        <f>VLOOKUP($B8,[1]地表水共享数据!$B$2:$CD$266,29,0)</f>
        <v>Ⅴ</v>
      </c>
      <c r="G8" t="str">
        <f>VLOOKUP($B8,[1]地表水共享数据!$B$2:$CD$266,30,0)</f>
        <v>Ⅴ</v>
      </c>
      <c r="H8" t="str">
        <f>VLOOKUP($B8,[1]地表水共享数据!$B$2:$CD$266,31,0)</f>
        <v>Ⅴ</v>
      </c>
      <c r="I8" t="str">
        <f>VLOOKUP($B8,[1]地表水共享数据!$B$2:$CD$266,32,0)</f>
        <v>总磷（0.8）、化学需氧量（0.6）、高锰酸盐指数（0.2）</v>
      </c>
      <c r="J8" t="str">
        <f>VLOOKUP($B8,[1]地表水共享数据!$B$2:$CD$266,33,0)</f>
        <v>总磷（0.7）、化学需氧量（0.4）、高锰酸盐指数（0.3）、五日生化需氧量（0.05）</v>
      </c>
      <c r="K8" t="str">
        <f>VLOOKUP($B8,[1]地表水共享数据!$B$2:$CD$266,34,0)</f>
        <v>化学需氧量（0.9）、五日生化需氧量（0.8）、高锰酸盐指数（0.3）、总磷（0.2）</v>
      </c>
      <c r="L8" t="str">
        <f>VLOOKUP($B8,[1]地表水共享数据!$B$2:$CD$266,35,0)</f>
        <v>总磷、化学需氧量</v>
      </c>
      <c r="M8" t="str">
        <f>VLOOKUP($B8,[1]地表水共享数据!$B$2:$CD$266,36,0)</f>
        <v>总磷</v>
      </c>
      <c r="N8" t="str">
        <f>VLOOKUP($B8,[1]地表水共享数据!$B$2:$CD$266,37,0)</f>
        <v>化学需氧量、五日生化需氧量</v>
      </c>
      <c r="O8" t="str">
        <f>VLOOKUP($B8,[1]地表水共享数据!$B$2:$CD$266,38,0)</f>
        <v>2023-08-16</v>
      </c>
      <c r="P8">
        <f>VLOOKUP($B8,[1]地表水共享数据!$B$2:$CD$266,40,0)</f>
        <v>31</v>
      </c>
      <c r="Q8">
        <f>VLOOKUP($B8,[1]地表水共享数据!$B$2:$CD$266,43,0)</f>
        <v>127.3</v>
      </c>
      <c r="R8">
        <f>VLOOKUP($B8,[1]地表水共享数据!$B$2:$CD$266,46,0)</f>
        <v>8</v>
      </c>
      <c r="S8">
        <f>VLOOKUP($B8,[1]地表水共享数据!$B$2:$CD$266,47,0)</f>
        <v>9.1</v>
      </c>
      <c r="T8">
        <f>VLOOKUP($B8,[1]地表水共享数据!$B$2:$CD$266,48,0)</f>
        <v>7.5</v>
      </c>
      <c r="U8">
        <f>VLOOKUP($B8,[1]地表水共享数据!$B$2:$CD$266,49,0)</f>
        <v>32.5</v>
      </c>
      <c r="V8">
        <f>VLOOKUP($B8,[1]地表水共享数据!$B$2:$CD$266,50,0)</f>
        <v>3.3</v>
      </c>
      <c r="W8">
        <f>VLOOKUP($B8,[1]地表水共享数据!$B$2:$CD$266,51,0)</f>
        <v>0.33</v>
      </c>
      <c r="X8">
        <f>VLOOKUP($B8,[1]地表水共享数据!$B$2:$CD$266,52,0)</f>
        <v>0.368</v>
      </c>
      <c r="Y8">
        <f>VLOOKUP($B8,[1]地表水共享数据!$B$2:$CD$266,53,0)</f>
        <v>2.05</v>
      </c>
      <c r="Z8">
        <f>VLOOKUP($B8,[1]地表水共享数据!$B$2:$CD$266,56,0)</f>
        <v>0.612</v>
      </c>
      <c r="AA8">
        <f>VLOOKUP($B8,[1]地表水共享数据!$B$2:$CD$266,70,0)</f>
        <v>9.9</v>
      </c>
      <c r="AB8" t="str">
        <f>VLOOKUP($B8,[1]地表水共享数据!$B$2:$CD$266,80,0)</f>
        <v>氟化物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数据共享-淮北8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刘旭东</cp:lastModifiedBy>
  <dcterms:created xsi:type="dcterms:W3CDTF">2023-09-04T09:41:00Z</dcterms:created>
  <dcterms:modified xsi:type="dcterms:W3CDTF">2023-09-05T00:53:12Z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8AFABC319AC14ACE8FB08F62A58C462F_12</vt:lpwstr>
  </property>
  <property fmtid="{D5CDD505-2E9C-101B-9397-08002B2CF9AE}" pid="3" name="KSOProductBuildVer">
    <vt:lpwstr>2052-12.1.0.15374</vt:lpwstr>
  </property>
</Properties>
</file>